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53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<sst xmlns="http://schemas.openxmlformats.org/spreadsheetml/2006/main" count="97" uniqueCount="43">
  <si>
    <t>Kuukausiskabat</t>
  </si>
  <si>
    <t>Muuta vain sinisten solujen sisältöä</t>
  </si>
  <si>
    <t>Lohko 1</t>
  </si>
  <si>
    <t>Ottelut</t>
  </si>
  <si>
    <t>Voitot</t>
  </si>
  <si>
    <t>V.Erät</t>
  </si>
  <si>
    <t>H.Erät</t>
  </si>
  <si>
    <t>V.Pist</t>
  </si>
  <si>
    <t>H.Pist</t>
  </si>
  <si>
    <t>Sij.</t>
  </si>
  <si>
    <t>a</t>
  </si>
  <si>
    <t>b</t>
  </si>
  <si>
    <t>a erät</t>
  </si>
  <si>
    <t>b erät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</si>
  <si>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</si>
  <si>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</si>
  <si>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</si>
  <si>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</si>
  <si>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</si>
  <si>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</si>
  <si>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</si>
  <si>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</si>
  <si>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</si>
  <si>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</si>
  <si>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a voitto</t>
  </si>
  <si>
    <t>b voitto</t>
  </si>
  <si>
    <t>a pisteet</t>
  </si>
  <si>
    <t>b pisteet</t>
  </si>
  <si>
    <t>Pelit a</t>
  </si>
  <si>
    <t>Pelit b</t>
  </si>
  <si>
    <t>Lohko 2</t>
  </si>
  <si>
    <t>Lohko 4</t>
  </si>
  <si>
    <t>Tapsa</t>
  </si>
  <si>
    <t>Iiro</t>
  </si>
  <si>
    <t>Mikko</t>
  </si>
  <si>
    <t>Topias</t>
  </si>
  <si>
    <t>Joni</t>
  </si>
  <si>
    <t>Tape</t>
  </si>
  <si>
    <t>Marko</t>
  </si>
  <si>
    <t>Kari</t>
  </si>
  <si>
    <t>Sanna</t>
  </si>
  <si>
    <t>Martin</t>
  </si>
  <si>
    <t>wo: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</si>
</sst>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41">
      <alignment/>
      <protection/>
    </xf>
    <xf numFmtId="0" fontId="2" fillId="0" borderId="0" xfId="41" applyFont="1">
      <alignment/>
      <protection/>
    </xf>
    <xf numFmtId="164" fontId="1" fillId="0" borderId="0" xfId="41" applyNumberFormat="1">
      <alignment/>
      <protection/>
    </xf>
    <xf numFmtId="0" fontId="3" fillId="0" borderId="0" xfId="41" applyFont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53"/>
  <sheetViews>
    <sheetView tabSelected="1" zoomScalePageLayoutView="0" workbookViewId="0" topLeftCell="A30">
      <selection activeCell="L41" sqref="L41"/>
    </sheetView>
  </sheetViews>
  <sheetFormatPr defaultColWidth="8.7109375" defaultRowHeight="12.75"/>
  <cols>
    <col min="1" max="1" width="18.8515625" style="1" customWidth="1"/>
    <col min="2" max="2" width="6.8515625" style="1" customWidth="1"/>
    <col min="3" max="3" width="6.28125" style="1" customWidth="1"/>
    <col min="4" max="4" width="6.140625" style="1" customWidth="1"/>
    <col min="5" max="7" width="5.8515625" style="1" customWidth="1"/>
    <col min="8" max="8" width="5.7109375" style="1" customWidth="1"/>
    <col min="9" max="9" width="17.28125" style="1" customWidth="1"/>
    <col min="10" max="10" width="19.421875" style="1" customWidth="1"/>
    <col min="11" max="11" width="5.28125" style="1" customWidth="1"/>
    <col min="12" max="12" width="5.00390625" style="1" customWidth="1"/>
    <col min="13" max="13" width="4.00390625" style="1" customWidth="1"/>
    <col min="14" max="14" width="3.28125" style="1" customWidth="1"/>
    <col min="15" max="15" width="3.57421875" style="1" customWidth="1"/>
    <col min="16" max="16" width="4.00390625" style="1" customWidth="1"/>
    <col min="17" max="17" width="3.57421875" style="1" customWidth="1"/>
    <col min="18" max="22" width="3.28125" style="1" customWidth="1"/>
    <col min="23" max="16384" width="8.7109375" style="1" customWidth="1"/>
  </cols>
  <sheetData>
    <row r="2" spans="1:4" ht="15">
      <c r="A2" s="2" t="s">
        <v>0</v>
      </c>
      <c r="D2" s="1" t="s">
        <v>1</v>
      </c>
    </row>
    <row r="4" spans="1:28" ht="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</row>
    <row r="5" spans="3:28" ht="15">
      <c r="C5" s="3"/>
      <c r="I5" s="1" t="str">
        <f>A10</f>
        <v>Joni</v>
      </c>
      <c r="J5" s="1" t="str">
        <f>A6</f>
        <v>Tapsa</v>
      </c>
      <c r="K5" s="4">
        <v>1</v>
      </c>
      <c r="L5" s="4">
        <v>2</v>
      </c>
      <c r="M5" s="4"/>
      <c r="N5" s="4"/>
      <c r="O5" s="4"/>
      <c r="P5" s="4"/>
      <c r="Q5" s="4"/>
      <c r="R5" s="4"/>
      <c r="S5" s="4"/>
      <c r="T5" s="4"/>
      <c r="U5" s="4"/>
      <c r="V5" s="4"/>
      <c r="W5" s="1">
        <f>IF(K5&gt;L5,1,0)</f>
        <v>0</v>
      </c>
      <c r="X5" s="1">
        <f>IF(L5&gt;K5,1,0)</f>
        <v>1</v>
      </c>
      <c r="Y5" s="1">
        <f>M5+O5+Q5+S5+U5</f>
        <v>0</v>
      </c>
      <c r="Z5" s="1">
        <f>N5+P5+R5+T5+V5</f>
        <v>0</v>
      </c>
      <c r="AA5" s="1">
        <f>IF($K5+$L5&gt;0,1,0)</f>
        <v>1</v>
      </c>
      <c r="AB5" s="1">
        <f>IF($K5+$L5&gt;0,1,0)</f>
        <v>1</v>
      </c>
    </row>
    <row r="6" spans="1:28" ht="15">
      <c r="A6" s="4" t="s">
        <v>32</v>
      </c>
      <c r="B6" s="1">
        <f>SUMIF($I$5:$I$53,$A6,$AA$5:$AA$53)+SUMIF($J$5:$J$53,$A6,$AB$5:$AB$53)</f>
        <v>4</v>
      </c>
      <c r="C6" s="1">
        <f>SUMIF($I$5:$I$53,$A6,$W$5:$W$53)+SUMIF($J$5:$J$53,$A6,$X$5:$X$53)</f>
        <v>2</v>
      </c>
      <c r="D6" s="1">
        <f>SUMIF($I$5:$I$53,$A6,$K$5:$K$53)+SUMIF($J$5:$J$53,$A6,$L$5:$L$53)</f>
        <v>5</v>
      </c>
      <c r="E6" s="1">
        <f>SUMIF($I$5:$I$53,$A6,$L$5:$L$53)+SUMIF($J$5:$J$53,$A6,$K$5:$K$53)</f>
        <v>6</v>
      </c>
      <c r="F6" s="1">
        <f>SUMIF($I$5:$I$53,$A6,$Y$5:$Y$53)+SUMIF($J$5:$J$53,$A6,$Z$5:$Z$53)</f>
        <v>58</v>
      </c>
      <c r="G6" s="1">
        <f>SUMIF($I$5:$I$53,$A6,$Z$5:$Z$53)+SUMIF($J$5:$J$53,$A6,$Y$5:$Y$53)</f>
        <v>63</v>
      </c>
      <c r="H6" s="4">
        <v>3</v>
      </c>
      <c r="I6" s="1" t="str">
        <f>A10</f>
        <v>Joni</v>
      </c>
      <c r="J6" s="1" t="str">
        <f>A7</f>
        <v>Iiro</v>
      </c>
      <c r="K6" s="4">
        <v>2</v>
      </c>
      <c r="L6" s="4">
        <v>1</v>
      </c>
      <c r="M6" s="4">
        <v>15</v>
      </c>
      <c r="N6" s="4">
        <v>13</v>
      </c>
      <c r="O6" s="4">
        <v>2</v>
      </c>
      <c r="P6" s="4">
        <v>11</v>
      </c>
      <c r="Q6" s="4">
        <v>11</v>
      </c>
      <c r="R6" s="4">
        <v>6</v>
      </c>
      <c r="S6" s="4"/>
      <c r="T6" s="4"/>
      <c r="U6" s="4"/>
      <c r="V6" s="4"/>
      <c r="W6" s="1">
        <f aca="true" t="shared" si="0" ref="W6:W14">IF(K6&gt;L6,1,0)</f>
        <v>1</v>
      </c>
      <c r="X6" s="1">
        <f aca="true" t="shared" si="1" ref="X6:X14">IF(L6&gt;K6,1,0)</f>
        <v>0</v>
      </c>
      <c r="Y6" s="1">
        <f aca="true" t="shared" si="2" ref="Y6:Y14">M6+O6+Q6+S6+U6</f>
        <v>28</v>
      </c>
      <c r="Z6" s="1">
        <f aca="true" t="shared" si="3" ref="Z6:Z14">N6+P6+R6+T6+V6</f>
        <v>30</v>
      </c>
      <c r="AA6" s="1">
        <f aca="true" t="shared" si="4" ref="AA6:AB14">IF($K6+$L6&gt;0,1,0)</f>
        <v>1</v>
      </c>
      <c r="AB6" s="1">
        <f t="shared" si="4"/>
        <v>1</v>
      </c>
    </row>
    <row r="7" spans="1:28" ht="15">
      <c r="A7" s="4" t="s">
        <v>33</v>
      </c>
      <c r="B7" s="1">
        <f>SUMIF($I$5:$I$53,$A7,$AA$5:$AA$53)+SUMIF($J$5:$J$53,$A7,$AB$5:$AB$53)</f>
        <v>4</v>
      </c>
      <c r="C7" s="1">
        <f>SUMIF($I$5:$I$53,$A7,$W$5:$W$53)+SUMIF($J$5:$J$53,$A7,$X$5:$X$53)</f>
        <v>0</v>
      </c>
      <c r="D7" s="1">
        <f>SUMIF($I$5:$I$53,$A7,$K$5:$K$53)+SUMIF($J$5:$J$53,$A7,$L$5:$L$53)</f>
        <v>2</v>
      </c>
      <c r="E7" s="1">
        <f>SUMIF($I$5:$I$53,$A7,$L$5:$L$53)+SUMIF($J$5:$J$53,$A7,$K$5:$K$53)</f>
        <v>8</v>
      </c>
      <c r="F7" s="1">
        <f>SUMIF($I$5:$I$53,$A7,$Y$5:$Y$53)+SUMIF($J$5:$J$53,$A7,$Z$5:$Z$53)</f>
        <v>63</v>
      </c>
      <c r="G7" s="1">
        <f>SUMIF($I$5:$I$53,$A7,$Z$5:$Z$53)+SUMIF($J$5:$J$53,$A7,$Y$5:$Y$53)</f>
        <v>79</v>
      </c>
      <c r="H7" s="4">
        <v>5</v>
      </c>
      <c r="I7" s="1" t="str">
        <f>A10</f>
        <v>Joni</v>
      </c>
      <c r="J7" s="1" t="str">
        <f>A8</f>
        <v>Mikko</v>
      </c>
      <c r="K7" s="4">
        <v>0</v>
      </c>
      <c r="L7" s="4">
        <v>2</v>
      </c>
      <c r="M7" s="4">
        <v>3</v>
      </c>
      <c r="N7" s="4">
        <v>11</v>
      </c>
      <c r="O7" s="4">
        <v>6</v>
      </c>
      <c r="P7" s="4">
        <v>11</v>
      </c>
      <c r="Q7" s="4"/>
      <c r="R7" s="4"/>
      <c r="S7" s="4"/>
      <c r="T7" s="4"/>
      <c r="U7" s="4"/>
      <c r="V7" s="4"/>
      <c r="W7" s="1">
        <f t="shared" si="0"/>
        <v>0</v>
      </c>
      <c r="X7" s="1">
        <f t="shared" si="1"/>
        <v>1</v>
      </c>
      <c r="Y7" s="1">
        <f t="shared" si="2"/>
        <v>9</v>
      </c>
      <c r="Z7" s="1">
        <f t="shared" si="3"/>
        <v>22</v>
      </c>
      <c r="AA7" s="1">
        <f t="shared" si="4"/>
        <v>1</v>
      </c>
      <c r="AB7" s="1">
        <f t="shared" si="4"/>
        <v>1</v>
      </c>
    </row>
    <row r="8" spans="1:28" ht="15">
      <c r="A8" s="4" t="s">
        <v>34</v>
      </c>
      <c r="B8" s="1">
        <f>SUMIF($I$5:$I$53,$A8,$AA$5:$AA$53)+SUMIF($J$5:$J$53,$A8,$AB$5:$AB$53)</f>
        <v>4</v>
      </c>
      <c r="C8" s="1">
        <f>SUMIF($I$5:$I$53,$A8,$W$5:$W$53)+SUMIF($J$5:$J$53,$A8,$X$5:$X$53)</f>
        <v>3</v>
      </c>
      <c r="D8" s="1">
        <f>SUMIF($I$5:$I$53,$A8,$K$5:$K$53)+SUMIF($J$5:$J$53,$A8,$L$5:$L$53)</f>
        <v>7</v>
      </c>
      <c r="E8" s="1">
        <f>SUMIF($I$5:$I$53,$A8,$L$5:$L$53)+SUMIF($J$5:$J$53,$A8,$K$5:$K$53)</f>
        <v>2</v>
      </c>
      <c r="F8" s="1">
        <f>SUMIF($I$5:$I$53,$A8,$Y$5:$Y$53)+SUMIF($J$5:$J$53,$A8,$Z$5:$Z$53)</f>
        <v>94</v>
      </c>
      <c r="G8" s="1">
        <f>SUMIF($I$5:$I$53,$A8,$Z$5:$Z$53)+SUMIF($J$5:$J$53,$A8,$Y$5:$Y$53)</f>
        <v>59</v>
      </c>
      <c r="H8" s="4">
        <v>2</v>
      </c>
      <c r="I8" s="1" t="str">
        <f>A10</f>
        <v>Joni</v>
      </c>
      <c r="J8" s="1" t="str">
        <f>A9</f>
        <v>Topias</v>
      </c>
      <c r="K8" s="4">
        <v>1</v>
      </c>
      <c r="L8" s="4">
        <v>2</v>
      </c>
      <c r="M8" s="4">
        <v>2</v>
      </c>
      <c r="N8" s="4">
        <v>11</v>
      </c>
      <c r="O8" s="4">
        <v>11</v>
      </c>
      <c r="P8" s="4">
        <v>9</v>
      </c>
      <c r="Q8" s="4">
        <v>6</v>
      </c>
      <c r="R8" s="4">
        <v>11</v>
      </c>
      <c r="S8" s="4"/>
      <c r="T8" s="4"/>
      <c r="U8" s="4"/>
      <c r="V8" s="4"/>
      <c r="W8" s="1">
        <f t="shared" si="0"/>
        <v>0</v>
      </c>
      <c r="X8" s="1">
        <f t="shared" si="1"/>
        <v>1</v>
      </c>
      <c r="Y8" s="1">
        <f t="shared" si="2"/>
        <v>19</v>
      </c>
      <c r="Z8" s="1">
        <f t="shared" si="3"/>
        <v>31</v>
      </c>
      <c r="AA8" s="1">
        <f t="shared" si="4"/>
        <v>1</v>
      </c>
      <c r="AB8" s="1">
        <f t="shared" si="4"/>
        <v>1</v>
      </c>
    </row>
    <row r="9" spans="1:28" ht="15">
      <c r="A9" s="4" t="s">
        <v>35</v>
      </c>
      <c r="B9" s="1">
        <f>SUMIF($I$5:$I$53,$A9,$AA$5:$AA$53)+SUMIF($J$5:$J$53,$A9,$AB$5:$AB$53)</f>
        <v>4</v>
      </c>
      <c r="C9" s="1">
        <f>SUMIF($I$5:$I$53,$A9,$W$5:$W$53)+SUMIF($J$5:$J$53,$A9,$X$5:$X$53)</f>
        <v>4</v>
      </c>
      <c r="D9" s="1">
        <f>SUMIF($I$5:$I$53,$A9,$K$5:$K$53)+SUMIF($J$5:$J$53,$A9,$L$5:$L$53)</f>
        <v>8</v>
      </c>
      <c r="E9" s="1">
        <f>SUMIF($I$5:$I$53,$A9,$L$5:$L$53)+SUMIF($J$5:$J$53,$A9,$K$5:$K$53)</f>
        <v>3</v>
      </c>
      <c r="F9" s="1">
        <f>SUMIF($I$5:$I$53,$A9,$Y$5:$Y$53)+SUMIF($J$5:$J$53,$A9,$Z$5:$Z$53)</f>
        <v>82</v>
      </c>
      <c r="G9" s="1">
        <f>SUMIF($I$5:$I$53,$A9,$Z$5:$Z$53)+SUMIF($J$5:$J$53,$A9,$Y$5:$Y$53)</f>
        <v>69</v>
      </c>
      <c r="H9" s="4">
        <v>1</v>
      </c>
      <c r="I9" s="1" t="str">
        <f>A6</f>
        <v>Tapsa</v>
      </c>
      <c r="J9" s="1" t="str">
        <f>A7</f>
        <v>Iiro</v>
      </c>
      <c r="K9" s="4">
        <v>2</v>
      </c>
      <c r="L9" s="4">
        <v>1</v>
      </c>
      <c r="M9" s="4">
        <v>7</v>
      </c>
      <c r="N9" s="4">
        <v>11</v>
      </c>
      <c r="O9" s="4">
        <v>11</v>
      </c>
      <c r="P9" s="4">
        <v>6</v>
      </c>
      <c r="Q9" s="4">
        <v>11</v>
      </c>
      <c r="R9" s="4">
        <v>0</v>
      </c>
      <c r="S9" s="4"/>
      <c r="T9" s="4"/>
      <c r="U9" s="4"/>
      <c r="V9" s="4"/>
      <c r="W9" s="1">
        <f t="shared" si="0"/>
        <v>1</v>
      </c>
      <c r="X9" s="1">
        <f t="shared" si="1"/>
        <v>0</v>
      </c>
      <c r="Y9" s="1">
        <f t="shared" si="2"/>
        <v>29</v>
      </c>
      <c r="Z9" s="1">
        <f t="shared" si="3"/>
        <v>17</v>
      </c>
      <c r="AA9" s="1">
        <f t="shared" si="4"/>
        <v>1</v>
      </c>
      <c r="AB9" s="1">
        <f t="shared" si="4"/>
        <v>1</v>
      </c>
    </row>
    <row r="10" spans="1:28" ht="15">
      <c r="A10" s="4" t="s">
        <v>36</v>
      </c>
      <c r="B10" s="1">
        <f>SUMIF($I$5:$I$53,$A10,$AA$5:$AA$53)+SUMIF($J$5:$J$53,$A10,$AB$5:$AB$53)</f>
        <v>4</v>
      </c>
      <c r="C10" s="1">
        <f>SUMIF($I$5:$I$53,$A10,$W$5:$W$53)+SUMIF($J$5:$J$53,$A10,$X$5:$X$53)</f>
        <v>1</v>
      </c>
      <c r="D10" s="1">
        <f>SUMIF($I$5:$I$53,$A10,$K$5:$K$53)+SUMIF($J$5:$J$53,$A10,$L$5:$L$53)</f>
        <v>4</v>
      </c>
      <c r="E10" s="1">
        <f>SUMIF($I$5:$I$53,$A10,$L$5:$L$53)+SUMIF($J$5:$J$53,$A10,$K$5:$K$53)</f>
        <v>7</v>
      </c>
      <c r="F10" s="1">
        <f>SUMIF($I$5:$I$53,$A10,$Y$5:$Y$53)+SUMIF($J$5:$J$53,$A10,$Z$5:$Z$53)</f>
        <v>56</v>
      </c>
      <c r="G10" s="1">
        <f>SUMIF($I$5:$I$53,$A10,$Z$5:$Z$53)+SUMIF($J$5:$J$53,$A10,$Y$5:$Y$53)</f>
        <v>83</v>
      </c>
      <c r="H10" s="4">
        <v>4</v>
      </c>
      <c r="I10" s="1" t="str">
        <f>A6</f>
        <v>Tapsa</v>
      </c>
      <c r="J10" s="1" t="str">
        <f>A8</f>
        <v>Mikko</v>
      </c>
      <c r="K10" s="4">
        <v>0</v>
      </c>
      <c r="L10" s="4">
        <v>2</v>
      </c>
      <c r="M10" s="4">
        <v>4</v>
      </c>
      <c r="N10" s="4">
        <v>11</v>
      </c>
      <c r="O10" s="4">
        <v>3</v>
      </c>
      <c r="P10" s="4">
        <v>11</v>
      </c>
      <c r="Q10" s="4"/>
      <c r="R10" s="4"/>
      <c r="S10" s="4"/>
      <c r="T10" s="4"/>
      <c r="U10" s="4"/>
      <c r="V10" s="4"/>
      <c r="W10" s="1">
        <f t="shared" si="0"/>
        <v>0</v>
      </c>
      <c r="X10" s="1">
        <f t="shared" si="1"/>
        <v>1</v>
      </c>
      <c r="Y10" s="1">
        <f t="shared" si="2"/>
        <v>7</v>
      </c>
      <c r="Z10" s="1">
        <f t="shared" si="3"/>
        <v>22</v>
      </c>
      <c r="AA10" s="1">
        <f t="shared" si="4"/>
        <v>1</v>
      </c>
      <c r="AB10" s="1">
        <f t="shared" si="4"/>
        <v>1</v>
      </c>
    </row>
    <row r="11" spans="9:28" ht="15">
      <c r="I11" s="1" t="str">
        <f>A6</f>
        <v>Tapsa</v>
      </c>
      <c r="J11" s="1" t="str">
        <f>A9</f>
        <v>Topias</v>
      </c>
      <c r="K11" s="4">
        <v>1</v>
      </c>
      <c r="L11" s="4">
        <v>2</v>
      </c>
      <c r="M11" s="4">
        <v>5</v>
      </c>
      <c r="N11" s="4">
        <v>11</v>
      </c>
      <c r="O11" s="4">
        <v>11</v>
      </c>
      <c r="P11" s="4">
        <v>2</v>
      </c>
      <c r="Q11" s="4">
        <v>6</v>
      </c>
      <c r="R11" s="4">
        <v>11</v>
      </c>
      <c r="S11" s="4"/>
      <c r="T11" s="4"/>
      <c r="U11" s="4"/>
      <c r="V11" s="4"/>
      <c r="W11" s="1">
        <f t="shared" si="0"/>
        <v>0</v>
      </c>
      <c r="X11" s="1">
        <f t="shared" si="1"/>
        <v>1</v>
      </c>
      <c r="Y11" s="1">
        <f t="shared" si="2"/>
        <v>22</v>
      </c>
      <c r="Z11" s="1">
        <f t="shared" si="3"/>
        <v>24</v>
      </c>
      <c r="AA11" s="1">
        <f t="shared" si="4"/>
        <v>1</v>
      </c>
      <c r="AB11" s="1">
        <f t="shared" si="4"/>
        <v>1</v>
      </c>
    </row>
    <row r="12" spans="9:28" ht="15">
      <c r="I12" s="1" t="str">
        <f>A7</f>
        <v>Iiro</v>
      </c>
      <c r="J12" s="1" t="str">
        <f>A8</f>
        <v>Mikko</v>
      </c>
      <c r="K12" s="4">
        <v>0</v>
      </c>
      <c r="L12" s="4">
        <v>2</v>
      </c>
      <c r="M12" s="4">
        <v>8</v>
      </c>
      <c r="N12" s="4">
        <v>11</v>
      </c>
      <c r="O12" s="4">
        <v>8</v>
      </c>
      <c r="P12" s="4">
        <v>11</v>
      </c>
      <c r="Q12" s="4"/>
      <c r="R12" s="4"/>
      <c r="S12" s="4"/>
      <c r="T12" s="4"/>
      <c r="U12" s="4"/>
      <c r="V12" s="4"/>
      <c r="W12" s="1">
        <f t="shared" si="0"/>
        <v>0</v>
      </c>
      <c r="X12" s="1">
        <f t="shared" si="1"/>
        <v>1</v>
      </c>
      <c r="Y12" s="1">
        <f t="shared" si="2"/>
        <v>16</v>
      </c>
      <c r="Z12" s="1">
        <f t="shared" si="3"/>
        <v>22</v>
      </c>
      <c r="AA12" s="1">
        <f t="shared" si="4"/>
        <v>1</v>
      </c>
      <c r="AB12" s="1">
        <f t="shared" si="4"/>
        <v>1</v>
      </c>
    </row>
    <row r="13" spans="8:28" ht="15">
      <c r="H13" s="1" t="s">
        <v>42</v>
      </c>
      <c r="I13" s="1" t="str">
        <f>A7</f>
        <v>Iiro</v>
      </c>
      <c r="J13" s="1" t="str">
        <f>A9</f>
        <v>Topias</v>
      </c>
      <c r="K13" s="4">
        <v>0</v>
      </c>
      <c r="L13" s="4">
        <v>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1">
        <f t="shared" si="0"/>
        <v>0</v>
      </c>
      <c r="X13" s="1">
        <f t="shared" si="1"/>
        <v>1</v>
      </c>
      <c r="Y13" s="1">
        <f t="shared" si="2"/>
        <v>0</v>
      </c>
      <c r="Z13" s="1">
        <f t="shared" si="3"/>
        <v>0</v>
      </c>
      <c r="AA13" s="1">
        <f t="shared" si="4"/>
        <v>1</v>
      </c>
      <c r="AB13" s="1">
        <f t="shared" si="4"/>
        <v>1</v>
      </c>
    </row>
    <row r="14" spans="9:28" ht="15">
      <c r="I14" s="1" t="str">
        <f>A8</f>
        <v>Mikko</v>
      </c>
      <c r="J14" s="1" t="str">
        <f>A9</f>
        <v>Topias</v>
      </c>
      <c r="K14" s="4">
        <v>1</v>
      </c>
      <c r="L14" s="4">
        <v>2</v>
      </c>
      <c r="M14" s="4">
        <v>11</v>
      </c>
      <c r="N14" s="4">
        <v>5</v>
      </c>
      <c r="O14" s="4">
        <v>9</v>
      </c>
      <c r="P14" s="4">
        <v>11</v>
      </c>
      <c r="Q14" s="4">
        <v>8</v>
      </c>
      <c r="R14" s="4">
        <v>11</v>
      </c>
      <c r="S14" s="4"/>
      <c r="T14" s="4"/>
      <c r="U14" s="4"/>
      <c r="V14" s="4"/>
      <c r="W14" s="1">
        <f t="shared" si="0"/>
        <v>0</v>
      </c>
      <c r="X14" s="1">
        <f t="shared" si="1"/>
        <v>1</v>
      </c>
      <c r="Y14" s="1">
        <f t="shared" si="2"/>
        <v>28</v>
      </c>
      <c r="Z14" s="1">
        <f t="shared" si="3"/>
        <v>27</v>
      </c>
      <c r="AA14" s="1">
        <f t="shared" si="4"/>
        <v>1</v>
      </c>
      <c r="AB14" s="1">
        <f t="shared" si="4"/>
        <v>1</v>
      </c>
    </row>
    <row r="17" spans="1:2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3:22" ht="15">
      <c r="C18" s="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>
      <c r="A19" s="4"/>
      <c r="H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>
      <c r="A20" s="4"/>
      <c r="H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>
      <c r="A21" s="4"/>
      <c r="H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">
      <c r="A22" s="4"/>
      <c r="H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">
      <c r="A23" s="4"/>
      <c r="H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1:22" ht="15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1:22" ht="15"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1:22" ht="15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1:22" ht="15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0" spans="1:28" ht="15">
      <c r="A30" s="2" t="s">
        <v>30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2" t="s">
        <v>10</v>
      </c>
      <c r="J30" s="2" t="s">
        <v>11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  <c r="R30" s="2" t="s">
        <v>19</v>
      </c>
      <c r="S30" s="2" t="s">
        <v>20</v>
      </c>
      <c r="T30" s="2" t="s">
        <v>21</v>
      </c>
      <c r="U30" s="2" t="s">
        <v>22</v>
      </c>
      <c r="V30" s="2" t="s">
        <v>23</v>
      </c>
      <c r="W30" s="2" t="s">
        <v>24</v>
      </c>
      <c r="X30" s="2" t="s">
        <v>25</v>
      </c>
      <c r="Y30" s="2" t="s">
        <v>26</v>
      </c>
      <c r="Z30" s="2" t="s">
        <v>27</v>
      </c>
      <c r="AA30" s="2" t="s">
        <v>28</v>
      </c>
      <c r="AB30" s="2" t="s">
        <v>29</v>
      </c>
    </row>
    <row r="31" spans="3:28" ht="15">
      <c r="C31" s="3"/>
      <c r="I31" s="1" t="str">
        <f>A36</f>
        <v>Martin</v>
      </c>
      <c r="J31" s="1" t="str">
        <f>A32</f>
        <v>Tape</v>
      </c>
      <c r="K31" s="4">
        <v>0</v>
      </c>
      <c r="L31" s="4">
        <v>2</v>
      </c>
      <c r="M31" s="4">
        <v>9</v>
      </c>
      <c r="N31" s="4">
        <v>11</v>
      </c>
      <c r="O31" s="4">
        <v>6</v>
      </c>
      <c r="P31" s="4">
        <v>11</v>
      </c>
      <c r="Q31" s="4"/>
      <c r="R31" s="4"/>
      <c r="S31" s="4"/>
      <c r="T31" s="4"/>
      <c r="U31" s="4"/>
      <c r="V31" s="4"/>
      <c r="W31" s="1">
        <f>IF(K31&gt;L31,1,0)</f>
        <v>0</v>
      </c>
      <c r="X31" s="1">
        <f>IF(L31&gt;K31,1,0)</f>
        <v>1</v>
      </c>
      <c r="Y31" s="1">
        <f>M31+O31+Q31+S31+U31</f>
        <v>15</v>
      </c>
      <c r="Z31" s="1">
        <f>N31+P31+R31+T31+V31</f>
        <v>22</v>
      </c>
      <c r="AA31" s="1">
        <f>IF($K31+$L31&gt;0,1,0)</f>
        <v>1</v>
      </c>
      <c r="AB31" s="1">
        <f>IF($K31+$L31&gt;0,1,0)</f>
        <v>1</v>
      </c>
    </row>
    <row r="32" spans="1:28" ht="15">
      <c r="A32" s="4" t="s">
        <v>37</v>
      </c>
      <c r="B32" s="1">
        <f>SUMIF($I$5:$I$53,$A32,$AA$5:$AA$53)+SUMIF($J$5:$J$53,$A32,$AB$5:$AB$53)</f>
        <v>4</v>
      </c>
      <c r="C32" s="1">
        <f>SUMIF($I$5:$I$53,$A32,$W$5:$W$53)+SUMIF($J$5:$J$53,$A32,$X$5:$X$53)</f>
        <v>3</v>
      </c>
      <c r="D32" s="1">
        <f>SUMIF($I$5:$I$53,$A32,$K$5:$K$53)+SUMIF($J$5:$J$53,$A32,$L$5:$L$53)</f>
        <v>6</v>
      </c>
      <c r="E32" s="1">
        <f>SUMIF($I$5:$I$53,$A32,$L$5:$L$53)+SUMIF($J$5:$J$53,$A32,$K$5:$K$53)</f>
        <v>2</v>
      </c>
      <c r="F32" s="1">
        <f>SUMIF($I$5:$I$53,$A32,$Y$5:$Y$53)+SUMIF($J$5:$J$53,$A32,$Z$5:$Z$53)</f>
        <v>72</v>
      </c>
      <c r="G32" s="1">
        <f>SUMIF($I$5:$I$53,$A32,$Z$5:$Z$53)+SUMIF($J$5:$J$53,$A32,$Y$5:$Y$53)</f>
        <v>55</v>
      </c>
      <c r="H32" s="4">
        <v>6</v>
      </c>
      <c r="I32" s="1" t="str">
        <f>A36</f>
        <v>Martin</v>
      </c>
      <c r="J32" s="1" t="str">
        <f>A33</f>
        <v>Marko</v>
      </c>
      <c r="K32" s="4">
        <v>1</v>
      </c>
      <c r="L32" s="4">
        <v>2</v>
      </c>
      <c r="M32" s="4">
        <v>11</v>
      </c>
      <c r="N32" s="4">
        <v>7</v>
      </c>
      <c r="O32" s="4">
        <v>7</v>
      </c>
      <c r="P32" s="4">
        <v>11</v>
      </c>
      <c r="Q32" s="4">
        <v>9</v>
      </c>
      <c r="R32" s="4">
        <v>11</v>
      </c>
      <c r="S32" s="4"/>
      <c r="T32" s="4"/>
      <c r="U32" s="4"/>
      <c r="V32" s="4"/>
      <c r="W32" s="1">
        <f aca="true" t="shared" si="5" ref="W32:W40">IF(K32&gt;L32,1,0)</f>
        <v>0</v>
      </c>
      <c r="X32" s="1">
        <f aca="true" t="shared" si="6" ref="X32:X40">IF(L32&gt;K32,1,0)</f>
        <v>1</v>
      </c>
      <c r="Y32" s="1">
        <f aca="true" t="shared" si="7" ref="Y32:Y40">M32+O32+Q32+S32+U32</f>
        <v>27</v>
      </c>
      <c r="Z32" s="1">
        <f aca="true" t="shared" si="8" ref="Z32:Z40">N32+P32+R32+T32+V32</f>
        <v>29</v>
      </c>
      <c r="AA32" s="1">
        <f aca="true" t="shared" si="9" ref="AA32:AB40">IF($K32+$L32&gt;0,1,0)</f>
        <v>1</v>
      </c>
      <c r="AB32" s="1">
        <f t="shared" si="9"/>
        <v>1</v>
      </c>
    </row>
    <row r="33" spans="1:28" ht="15">
      <c r="A33" s="4" t="s">
        <v>38</v>
      </c>
      <c r="B33" s="1">
        <f>SUMIF($I$5:$I$53,$A33,$AA$5:$AA$53)+SUMIF($J$5:$J$53,$A33,$AB$5:$AB$53)</f>
        <v>4</v>
      </c>
      <c r="C33" s="1">
        <f>SUMIF($I$5:$I$53,$A33,$W$5:$W$53)+SUMIF($J$5:$J$53,$A33,$X$5:$X$53)</f>
        <v>3</v>
      </c>
      <c r="D33" s="1">
        <f>SUMIF($I$5:$I$53,$A33,$K$5:$K$53)+SUMIF($J$5:$J$53,$A33,$L$5:$L$53)</f>
        <v>6</v>
      </c>
      <c r="E33" s="1">
        <f>SUMIF($I$5:$I$53,$A33,$L$5:$L$53)+SUMIF($J$5:$J$53,$A33,$K$5:$K$53)</f>
        <v>3</v>
      </c>
      <c r="F33" s="1">
        <f>SUMIF($I$5:$I$53,$A33,$Y$5:$Y$53)+SUMIF($J$5:$J$53,$A33,$Z$5:$Z$53)</f>
        <v>42</v>
      </c>
      <c r="G33" s="1">
        <f>SUMIF($I$5:$I$53,$A33,$Z$5:$Z$53)+SUMIF($J$5:$J$53,$A33,$Y$5:$Y$53)</f>
        <v>49</v>
      </c>
      <c r="H33" s="4">
        <v>7</v>
      </c>
      <c r="I33" s="1" t="str">
        <f>A36</f>
        <v>Martin</v>
      </c>
      <c r="J33" s="1" t="str">
        <f>A34</f>
        <v>Kari</v>
      </c>
      <c r="K33" s="4">
        <v>2</v>
      </c>
      <c r="L33" s="4">
        <v>0</v>
      </c>
      <c r="M33" s="4">
        <v>11</v>
      </c>
      <c r="N33" s="4">
        <v>4</v>
      </c>
      <c r="O33" s="4">
        <v>11</v>
      </c>
      <c r="P33" s="4">
        <v>6</v>
      </c>
      <c r="Q33" s="4"/>
      <c r="R33" s="4"/>
      <c r="S33" s="4"/>
      <c r="T33" s="4"/>
      <c r="U33" s="4"/>
      <c r="V33" s="4"/>
      <c r="W33" s="1">
        <f t="shared" si="5"/>
        <v>1</v>
      </c>
      <c r="X33" s="1">
        <f t="shared" si="6"/>
        <v>0</v>
      </c>
      <c r="Y33" s="1">
        <f t="shared" si="7"/>
        <v>22</v>
      </c>
      <c r="Z33" s="1">
        <f t="shared" si="8"/>
        <v>10</v>
      </c>
      <c r="AA33" s="1">
        <f t="shared" si="9"/>
        <v>1</v>
      </c>
      <c r="AB33" s="1">
        <f t="shared" si="9"/>
        <v>1</v>
      </c>
    </row>
    <row r="34" spans="1:28" ht="15">
      <c r="A34" s="4" t="s">
        <v>39</v>
      </c>
      <c r="B34" s="1">
        <f>SUMIF($I$5:$I$53,$A34,$AA$5:$AA$53)+SUMIF($J$5:$J$53,$A34,$AB$5:$AB$53)</f>
        <v>4</v>
      </c>
      <c r="C34" s="1">
        <f>SUMIF($I$5:$I$53,$A34,$W$5:$W$53)+SUMIF($J$5:$J$53,$A34,$X$5:$X$53)</f>
        <v>2</v>
      </c>
      <c r="D34" s="1">
        <f>SUMIF($I$5:$I$53,$A34,$K$5:$K$53)+SUMIF($J$5:$J$53,$A34,$L$5:$L$53)</f>
        <v>4</v>
      </c>
      <c r="E34" s="1">
        <f>SUMIF($I$5:$I$53,$A34,$L$5:$L$53)+SUMIF($J$5:$J$53,$A34,$K$5:$K$53)</f>
        <v>4</v>
      </c>
      <c r="F34" s="1">
        <f>SUMIF($I$5:$I$53,$A34,$Y$5:$Y$53)+SUMIF($J$5:$J$53,$A34,$Z$5:$Z$53)</f>
        <v>70</v>
      </c>
      <c r="G34" s="1">
        <f>SUMIF($I$5:$I$53,$A34,$Z$5:$Z$53)+SUMIF($J$5:$J$53,$A34,$Y$5:$Y$53)</f>
        <v>68</v>
      </c>
      <c r="H34" s="4">
        <v>9</v>
      </c>
      <c r="I34" s="1" t="str">
        <f>A36</f>
        <v>Martin</v>
      </c>
      <c r="J34" s="1" t="str">
        <f>A35</f>
        <v>Sanna</v>
      </c>
      <c r="K34" s="4">
        <v>2</v>
      </c>
      <c r="L34" s="4"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1">
        <f t="shared" si="5"/>
        <v>1</v>
      </c>
      <c r="X34" s="1">
        <f t="shared" si="6"/>
        <v>0</v>
      </c>
      <c r="Y34" s="1">
        <f t="shared" si="7"/>
        <v>0</v>
      </c>
      <c r="Z34" s="1">
        <f t="shared" si="8"/>
        <v>0</v>
      </c>
      <c r="AA34" s="1">
        <f t="shared" si="9"/>
        <v>1</v>
      </c>
      <c r="AB34" s="1">
        <f t="shared" si="9"/>
        <v>1</v>
      </c>
    </row>
    <row r="35" spans="1:28" ht="15">
      <c r="A35" s="4" t="s">
        <v>40</v>
      </c>
      <c r="B35" s="1">
        <f>SUMIF($I$5:$I$53,$A35,$AA$5:$AA$53)+SUMIF($J$5:$J$53,$A35,$AB$5:$AB$53)</f>
        <v>4</v>
      </c>
      <c r="C35" s="1">
        <f>SUMIF($I$5:$I$53,$A35,$W$5:$W$53)+SUMIF($J$5:$J$53,$A35,$X$5:$X$53)</f>
        <v>0</v>
      </c>
      <c r="D35" s="1">
        <f>SUMIF($I$5:$I$53,$A35,$K$5:$K$53)+SUMIF($J$5:$J$53,$A35,$L$5:$L$53)</f>
        <v>0</v>
      </c>
      <c r="E35" s="1">
        <f>SUMIF($I$5:$I$53,$A35,$L$5:$L$53)+SUMIF($J$5:$J$53,$A35,$K$5:$K$53)</f>
        <v>8</v>
      </c>
      <c r="F35" s="1">
        <f>SUMIF($I$5:$I$53,$A35,$Y$5:$Y$53)+SUMIF($J$5:$J$53,$A35,$Z$5:$Z$53)</f>
        <v>35</v>
      </c>
      <c r="G35" s="1">
        <f>SUMIF($I$5:$I$53,$A35,$Z$5:$Z$53)+SUMIF($J$5:$J$53,$A35,$Y$5:$Y$53)</f>
        <v>50</v>
      </c>
      <c r="H35" s="4">
        <v>10</v>
      </c>
      <c r="I35" s="1" t="str">
        <f>A32</f>
        <v>Tape</v>
      </c>
      <c r="J35" s="1" t="str">
        <f>A33</f>
        <v>Marko</v>
      </c>
      <c r="K35" s="4">
        <v>0</v>
      </c>
      <c r="L35" s="4">
        <v>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1">
        <f t="shared" si="5"/>
        <v>0</v>
      </c>
      <c r="X35" s="1">
        <f t="shared" si="6"/>
        <v>1</v>
      </c>
      <c r="Y35" s="1">
        <f t="shared" si="7"/>
        <v>0</v>
      </c>
      <c r="Z35" s="1">
        <f t="shared" si="8"/>
        <v>0</v>
      </c>
      <c r="AA35" s="1">
        <f t="shared" si="9"/>
        <v>1</v>
      </c>
      <c r="AB35" s="1">
        <f t="shared" si="9"/>
        <v>1</v>
      </c>
    </row>
    <row r="36" spans="1:28" ht="15">
      <c r="A36" s="4" t="s">
        <v>41</v>
      </c>
      <c r="B36" s="1">
        <f>SUMIF($I$5:$I$53,$A36,$AA$5:$AA$53)+SUMIF($J$5:$J$53,$A36,$AB$5:$AB$53)</f>
        <v>4</v>
      </c>
      <c r="C36" s="1">
        <f>SUMIF($I$5:$I$53,$A36,$W$5:$W$53)+SUMIF($J$5:$J$53,$A36,$X$5:$X$53)</f>
        <v>2</v>
      </c>
      <c r="D36" s="1">
        <f>SUMIF($I$5:$I$53,$A36,$K$5:$K$53)+SUMIF($J$5:$J$53,$A36,$L$5:$L$53)</f>
        <v>5</v>
      </c>
      <c r="E36" s="1">
        <f>SUMIF($I$5:$I$53,$A36,$L$5:$L$53)+SUMIF($J$5:$J$53,$A36,$K$5:$K$53)</f>
        <v>4</v>
      </c>
      <c r="F36" s="1">
        <f>SUMIF($I$5:$I$53,$A36,$Y$5:$Y$53)+SUMIF($J$5:$J$53,$A36,$Z$5:$Z$53)</f>
        <v>64</v>
      </c>
      <c r="G36" s="1">
        <f>SUMIF($I$5:$I$53,$A36,$Z$5:$Z$53)+SUMIF($J$5:$J$53,$A36,$Y$5:$Y$53)</f>
        <v>61</v>
      </c>
      <c r="H36" s="4">
        <v>8</v>
      </c>
      <c r="I36" s="1" t="str">
        <f>A32</f>
        <v>Tape</v>
      </c>
      <c r="J36" s="1" t="str">
        <f>A34</f>
        <v>Kari</v>
      </c>
      <c r="K36" s="4">
        <v>2</v>
      </c>
      <c r="L36" s="4">
        <v>0</v>
      </c>
      <c r="M36" s="4">
        <v>11</v>
      </c>
      <c r="N36" s="4">
        <v>7</v>
      </c>
      <c r="O36" s="4">
        <v>11</v>
      </c>
      <c r="P36" s="4">
        <v>9</v>
      </c>
      <c r="Q36" s="4"/>
      <c r="R36" s="4"/>
      <c r="S36" s="4"/>
      <c r="T36" s="4"/>
      <c r="U36" s="4"/>
      <c r="V36" s="4"/>
      <c r="W36" s="1">
        <f t="shared" si="5"/>
        <v>1</v>
      </c>
      <c r="X36" s="1">
        <f t="shared" si="6"/>
        <v>0</v>
      </c>
      <c r="Y36" s="1">
        <f t="shared" si="7"/>
        <v>22</v>
      </c>
      <c r="Z36" s="1">
        <f t="shared" si="8"/>
        <v>16</v>
      </c>
      <c r="AA36" s="1">
        <f t="shared" si="9"/>
        <v>1</v>
      </c>
      <c r="AB36" s="1">
        <f t="shared" si="9"/>
        <v>1</v>
      </c>
    </row>
    <row r="37" spans="9:28" ht="15">
      <c r="I37" s="1" t="str">
        <f>A32</f>
        <v>Tape</v>
      </c>
      <c r="J37" s="1" t="str">
        <f>A35</f>
        <v>Sanna</v>
      </c>
      <c r="K37" s="4">
        <v>2</v>
      </c>
      <c r="L37" s="4">
        <v>0</v>
      </c>
      <c r="M37" s="4">
        <v>11</v>
      </c>
      <c r="N37" s="4">
        <v>9</v>
      </c>
      <c r="O37" s="4">
        <v>17</v>
      </c>
      <c r="P37" s="4">
        <v>15</v>
      </c>
      <c r="Q37" s="4"/>
      <c r="R37" s="4"/>
      <c r="S37" s="4"/>
      <c r="T37" s="4"/>
      <c r="U37" s="4"/>
      <c r="V37" s="4"/>
      <c r="W37" s="1">
        <f t="shared" si="5"/>
        <v>1</v>
      </c>
      <c r="X37" s="1">
        <f t="shared" si="6"/>
        <v>0</v>
      </c>
      <c r="Y37" s="1">
        <f t="shared" si="7"/>
        <v>28</v>
      </c>
      <c r="Z37" s="1">
        <f t="shared" si="8"/>
        <v>24</v>
      </c>
      <c r="AA37" s="1">
        <f t="shared" si="9"/>
        <v>1</v>
      </c>
      <c r="AB37" s="1">
        <f t="shared" si="9"/>
        <v>1</v>
      </c>
    </row>
    <row r="38" spans="9:28" ht="15">
      <c r="I38" s="1" t="str">
        <f>A33</f>
        <v>Marko</v>
      </c>
      <c r="J38" s="1" t="str">
        <f>A34</f>
        <v>Kari</v>
      </c>
      <c r="K38" s="4">
        <v>0</v>
      </c>
      <c r="L38" s="4">
        <v>2</v>
      </c>
      <c r="M38" s="4">
        <v>9</v>
      </c>
      <c r="N38" s="4">
        <v>11</v>
      </c>
      <c r="O38" s="4">
        <v>4</v>
      </c>
      <c r="P38" s="4">
        <v>11</v>
      </c>
      <c r="Q38" s="4"/>
      <c r="R38" s="4"/>
      <c r="S38" s="4"/>
      <c r="T38" s="4"/>
      <c r="U38" s="4"/>
      <c r="V38" s="4"/>
      <c r="W38" s="1">
        <f t="shared" si="5"/>
        <v>0</v>
      </c>
      <c r="X38" s="1">
        <f t="shared" si="6"/>
        <v>1</v>
      </c>
      <c r="Y38" s="1">
        <f t="shared" si="7"/>
        <v>13</v>
      </c>
      <c r="Z38" s="1">
        <f t="shared" si="8"/>
        <v>22</v>
      </c>
      <c r="AA38" s="1">
        <f t="shared" si="9"/>
        <v>1</v>
      </c>
      <c r="AB38" s="1">
        <f t="shared" si="9"/>
        <v>1</v>
      </c>
    </row>
    <row r="39" spans="9:28" ht="15">
      <c r="I39" s="1" t="str">
        <f>A33</f>
        <v>Marko</v>
      </c>
      <c r="J39" s="1" t="str">
        <f>A35</f>
        <v>Sanna</v>
      </c>
      <c r="K39" s="4">
        <v>2</v>
      </c>
      <c r="L39" s="4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1">
        <f t="shared" si="5"/>
        <v>1</v>
      </c>
      <c r="X39" s="1">
        <f t="shared" si="6"/>
        <v>0</v>
      </c>
      <c r="Y39" s="1">
        <f t="shared" si="7"/>
        <v>0</v>
      </c>
      <c r="Z39" s="1">
        <f t="shared" si="8"/>
        <v>0</v>
      </c>
      <c r="AA39" s="1">
        <f t="shared" si="9"/>
        <v>1</v>
      </c>
      <c r="AB39" s="1">
        <f t="shared" si="9"/>
        <v>1</v>
      </c>
    </row>
    <row r="40" spans="9:28" ht="15">
      <c r="I40" s="1" t="str">
        <f>A34</f>
        <v>Kari</v>
      </c>
      <c r="J40" s="1" t="str">
        <f>A35</f>
        <v>Sanna</v>
      </c>
      <c r="K40" s="4">
        <v>2</v>
      </c>
      <c r="L40" s="4">
        <v>0</v>
      </c>
      <c r="M40" s="4">
        <v>11</v>
      </c>
      <c r="N40" s="4">
        <v>7</v>
      </c>
      <c r="O40" s="4">
        <v>11</v>
      </c>
      <c r="P40" s="4">
        <v>4</v>
      </c>
      <c r="Q40" s="4"/>
      <c r="R40" s="4"/>
      <c r="S40" s="4"/>
      <c r="T40" s="4"/>
      <c r="U40" s="4"/>
      <c r="V40" s="4"/>
      <c r="W40" s="1">
        <f t="shared" si="5"/>
        <v>1</v>
      </c>
      <c r="X40" s="1">
        <f t="shared" si="6"/>
        <v>0</v>
      </c>
      <c r="Y40" s="1">
        <f t="shared" si="7"/>
        <v>22</v>
      </c>
      <c r="Z40" s="1">
        <f t="shared" si="8"/>
        <v>11</v>
      </c>
      <c r="AA40" s="1">
        <f t="shared" si="9"/>
        <v>1</v>
      </c>
      <c r="AB40" s="1">
        <f t="shared" si="9"/>
        <v>1</v>
      </c>
    </row>
    <row r="43" spans="1:28" ht="15">
      <c r="A43" s="2" t="s">
        <v>31</v>
      </c>
      <c r="B43" s="2" t="s">
        <v>3</v>
      </c>
      <c r="C43" s="2" t="s">
        <v>4</v>
      </c>
      <c r="D43" s="2" t="s">
        <v>5</v>
      </c>
      <c r="E43" s="2" t="s">
        <v>6</v>
      </c>
      <c r="F43" s="2" t="s">
        <v>7</v>
      </c>
      <c r="G43" s="2" t="s">
        <v>8</v>
      </c>
      <c r="H43" s="2" t="s">
        <v>9</v>
      </c>
      <c r="I43" s="2" t="s">
        <v>10</v>
      </c>
      <c r="J43" s="2" t="s">
        <v>11</v>
      </c>
      <c r="K43" s="2" t="s">
        <v>12</v>
      </c>
      <c r="L43" s="2" t="s">
        <v>13</v>
      </c>
      <c r="M43" s="2" t="s">
        <v>14</v>
      </c>
      <c r="N43" s="2" t="s">
        <v>15</v>
      </c>
      <c r="O43" s="2" t="s">
        <v>16</v>
      </c>
      <c r="P43" s="2" t="s">
        <v>17</v>
      </c>
      <c r="Q43" s="2" t="s">
        <v>18</v>
      </c>
      <c r="R43" s="2" t="s">
        <v>19</v>
      </c>
      <c r="S43" s="2" t="s">
        <v>20</v>
      </c>
      <c r="T43" s="2" t="s">
        <v>21</v>
      </c>
      <c r="U43" s="2" t="s">
        <v>22</v>
      </c>
      <c r="V43" s="2" t="s">
        <v>23</v>
      </c>
      <c r="W43" s="2" t="s">
        <v>24</v>
      </c>
      <c r="X43" s="2" t="s">
        <v>25</v>
      </c>
      <c r="Y43" s="2" t="s">
        <v>26</v>
      </c>
      <c r="Z43" s="2" t="s">
        <v>27</v>
      </c>
      <c r="AA43" s="2" t="s">
        <v>28</v>
      </c>
      <c r="AB43" s="2" t="s">
        <v>29</v>
      </c>
    </row>
    <row r="44" spans="3:28" ht="15">
      <c r="C44" s="3"/>
      <c r="I44" s="1">
        <f>A49</f>
        <v>0</v>
      </c>
      <c r="J44" s="1">
        <f>A45</f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">
        <f>IF(K44&gt;L44,1,0)</f>
        <v>0</v>
      </c>
      <c r="X44" s="1">
        <f>IF(L44&gt;K44,1,0)</f>
        <v>0</v>
      </c>
      <c r="Y44" s="1">
        <f>M44+O44+Q44+S44+U44</f>
        <v>0</v>
      </c>
      <c r="Z44" s="1">
        <f>N44+P44+R44+T44+V44</f>
        <v>0</v>
      </c>
      <c r="AA44" s="1">
        <f>IF($K44+$L44&gt;0,1,0)</f>
        <v>0</v>
      </c>
      <c r="AB44" s="1">
        <f>IF($K44+$L44&gt;0,1,0)</f>
        <v>0</v>
      </c>
    </row>
    <row r="45" spans="1:28" ht="15">
      <c r="A45" s="4"/>
      <c r="B45" s="1">
        <f>SUMIF($I$5:$I$53,$A45,$AA$5:$AA$53)+SUMIF($J$5:$J$53,$A45,$AB$5:$AB$53)</f>
        <v>0</v>
      </c>
      <c r="C45" s="1">
        <f>(SUMIF(L44,2)+SUMIF(K48,2)+SUMIF(K49,2)+SUMIF(K50,2))/2</f>
        <v>0</v>
      </c>
      <c r="D45" s="1">
        <f>K49+K50+K48+L44</f>
        <v>0</v>
      </c>
      <c r="E45" s="1">
        <f>K44+L48+L49+L50</f>
        <v>0</v>
      </c>
      <c r="F45" s="1">
        <f>N44+P44+R44+M48+O48+Q48+M49+O49+Q49+M50+Q50+O50</f>
        <v>0</v>
      </c>
      <c r="G45" s="1">
        <f>M44+O44+Q44+N48+P48+R48+N49+P49+R49+N50+P50+R50</f>
        <v>0</v>
      </c>
      <c r="H45" s="4"/>
      <c r="I45" s="1">
        <f>A49</f>
        <v>0</v>
      </c>
      <c r="J45" s="1">
        <f>A46</f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">
        <f aca="true" t="shared" si="10" ref="W45:W53">IF(K45&gt;L45,1,0)</f>
        <v>0</v>
      </c>
      <c r="X45" s="1">
        <f aca="true" t="shared" si="11" ref="X45:X53">IF(L45&gt;K45,1,0)</f>
        <v>0</v>
      </c>
      <c r="Y45" s="1">
        <f aca="true" t="shared" si="12" ref="Y45:Y53">M45+O45+Q45+S45+U45</f>
        <v>0</v>
      </c>
      <c r="Z45" s="1">
        <f aca="true" t="shared" si="13" ref="Z45:Z53">N45+P45+R45+T45+V45</f>
        <v>0</v>
      </c>
      <c r="AA45" s="1">
        <f aca="true" t="shared" si="14" ref="AA45:AB53">IF($K45+$L45&gt;0,1,0)</f>
        <v>0</v>
      </c>
      <c r="AB45" s="1">
        <f t="shared" si="14"/>
        <v>0</v>
      </c>
    </row>
    <row r="46" spans="1:28" ht="15">
      <c r="A46" s="4"/>
      <c r="B46" s="1">
        <f>SUMIF($I$5:$I$53,$A46,$AA$5:$AA$53)+SUMIF($J$5:$J$53,$A46,$AB$5:$AB$53)</f>
        <v>0</v>
      </c>
      <c r="C46" s="1">
        <f>(SUMIF(L45,2)+SUMIF(L48,2)+SUMIF(K51,2)+SUMIF(K52,2))/2</f>
        <v>0</v>
      </c>
      <c r="D46" s="1">
        <f>L45+L48+K51+K52</f>
        <v>0</v>
      </c>
      <c r="E46" s="1">
        <f>K45+L51+L52+K48</f>
        <v>0</v>
      </c>
      <c r="F46" s="1">
        <f>N45+P45+R45+N48+P48+R48+M51+O51+Q51+M52+O52+Q52</f>
        <v>0</v>
      </c>
      <c r="G46" s="1">
        <f>M45+O45+Q45+M48+O48+Q48+N51+P51+R51+N52+P52+R52</f>
        <v>0</v>
      </c>
      <c r="H46" s="4"/>
      <c r="I46" s="1">
        <f>A49</f>
        <v>0</v>
      </c>
      <c r="J46" s="1">
        <f>A47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">
        <f t="shared" si="10"/>
        <v>0</v>
      </c>
      <c r="X46" s="1">
        <f t="shared" si="11"/>
        <v>0</v>
      </c>
      <c r="Y46" s="1">
        <f t="shared" si="12"/>
        <v>0</v>
      </c>
      <c r="Z46" s="1">
        <f t="shared" si="13"/>
        <v>0</v>
      </c>
      <c r="AA46" s="1">
        <f t="shared" si="14"/>
        <v>0</v>
      </c>
      <c r="AB46" s="1">
        <f t="shared" si="14"/>
        <v>0</v>
      </c>
    </row>
    <row r="47" spans="1:28" ht="15">
      <c r="A47" s="4"/>
      <c r="B47" s="1">
        <f>SUMIF($I$5:$I$53,$A47,$AA$5:$AA$53)+SUMIF($J$5:$J$53,$A47,$AB$5:$AB$53)</f>
        <v>0</v>
      </c>
      <c r="C47" s="1">
        <f>(SUMIF(L46,2)+SUMIF(L49,2)+SUMIF(L51,2)+SUMIF(K53,2))/2</f>
        <v>0</v>
      </c>
      <c r="D47" s="1">
        <f>L46+L49+L51+K52</f>
        <v>0</v>
      </c>
      <c r="E47" s="1">
        <f>K46+K49+K51+L53</f>
        <v>0</v>
      </c>
      <c r="F47" s="1">
        <f>N46+P46+R46+N49+P49+R49+N51+P51+R51+M53+O53+Q53</f>
        <v>0</v>
      </c>
      <c r="G47" s="1">
        <f>M46+O46+Q46+M49+O49+Q49+M51+Q51+O51+N53+P53+R53</f>
        <v>0</v>
      </c>
      <c r="H47" s="4"/>
      <c r="I47" s="1">
        <f>A49</f>
        <v>0</v>
      </c>
      <c r="J47" s="1">
        <f>A48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">
        <f t="shared" si="10"/>
        <v>0</v>
      </c>
      <c r="X47" s="1">
        <f t="shared" si="11"/>
        <v>0</v>
      </c>
      <c r="Y47" s="1">
        <f t="shared" si="12"/>
        <v>0</v>
      </c>
      <c r="Z47" s="1">
        <f t="shared" si="13"/>
        <v>0</v>
      </c>
      <c r="AA47" s="1">
        <f t="shared" si="14"/>
        <v>0</v>
      </c>
      <c r="AB47" s="1">
        <f t="shared" si="14"/>
        <v>0</v>
      </c>
    </row>
    <row r="48" spans="1:28" ht="15">
      <c r="A48" s="4"/>
      <c r="B48" s="1">
        <f>SUMIF($I$5:$I$53,$A48,$AA$5:$AA$53)+SUMIF($J$5:$J$53,$A48,$AB$5:$AB$53)</f>
        <v>0</v>
      </c>
      <c r="C48" s="1">
        <f>(SUMIF(L47,2)+SUMIF(L50,2)+SUMIF(L52,2)+SUMIF(L53,2))/2</f>
        <v>0</v>
      </c>
      <c r="D48" s="1">
        <f>L47+L50+L52+L53</f>
        <v>0</v>
      </c>
      <c r="E48" s="1">
        <f>K47+K50+K52+K53</f>
        <v>0</v>
      </c>
      <c r="F48" s="1">
        <f>N47+P47+R47+N50+P50+R50+N52+P52+R52+N53+R53+P53</f>
        <v>0</v>
      </c>
      <c r="G48" s="1">
        <f>M47+O47+Q47+M50+O50+Q50+M52+O52+Q52+M53+O53+Q53</f>
        <v>0</v>
      </c>
      <c r="H48" s="4"/>
      <c r="I48" s="1">
        <f>A45</f>
        <v>0</v>
      </c>
      <c r="J48" s="1">
        <f>A46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1">
        <f t="shared" si="10"/>
        <v>0</v>
      </c>
      <c r="X48" s="1">
        <f t="shared" si="11"/>
        <v>0</v>
      </c>
      <c r="Y48" s="1">
        <f t="shared" si="12"/>
        <v>0</v>
      </c>
      <c r="Z48" s="1">
        <f t="shared" si="13"/>
        <v>0</v>
      </c>
      <c r="AA48" s="1">
        <f t="shared" si="14"/>
        <v>0</v>
      </c>
      <c r="AB48" s="1">
        <f t="shared" si="14"/>
        <v>0</v>
      </c>
    </row>
    <row r="49" spans="1:28" ht="15">
      <c r="A49" s="4"/>
      <c r="B49" s="1">
        <f>SUMIF($I$5:$I$53,$A49,$AA$5:$AA$53)+SUMIF($J$5:$J$53,$A49,$AB$5:$AB$53)</f>
        <v>0</v>
      </c>
      <c r="C49" s="1">
        <f>SUMIF(K44:K47,2)/2</f>
        <v>0</v>
      </c>
      <c r="D49" s="1">
        <f>SUM(K44:K47)</f>
        <v>0</v>
      </c>
      <c r="E49" s="1">
        <f>SUM(L44:L47)</f>
        <v>0</v>
      </c>
      <c r="F49" s="1">
        <f>SUM(M44:M47)+SUM(O44:O47)+SUM(Q44:Q47)</f>
        <v>0</v>
      </c>
      <c r="G49" s="1">
        <f>SUM(N44:N47)+SUM(P44:P47)+SUM(R44:R47)</f>
        <v>0</v>
      </c>
      <c r="H49" s="4"/>
      <c r="I49" s="1">
        <f>A45</f>
        <v>0</v>
      </c>
      <c r="J49" s="1">
        <f>A47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">
        <f t="shared" si="10"/>
        <v>0</v>
      </c>
      <c r="X49" s="1">
        <f t="shared" si="11"/>
        <v>0</v>
      </c>
      <c r="Y49" s="1">
        <f t="shared" si="12"/>
        <v>0</v>
      </c>
      <c r="Z49" s="1">
        <f t="shared" si="13"/>
        <v>0</v>
      </c>
      <c r="AA49" s="1">
        <f t="shared" si="14"/>
        <v>0</v>
      </c>
      <c r="AB49" s="1">
        <f t="shared" si="14"/>
        <v>0</v>
      </c>
    </row>
    <row r="50" spans="9:28" ht="15">
      <c r="I50" s="1">
        <f>A45</f>
        <v>0</v>
      </c>
      <c r="J50" s="1">
        <f>A48</f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">
        <f t="shared" si="10"/>
        <v>0</v>
      </c>
      <c r="X50" s="1">
        <f t="shared" si="11"/>
        <v>0</v>
      </c>
      <c r="Y50" s="1">
        <f t="shared" si="12"/>
        <v>0</v>
      </c>
      <c r="Z50" s="1">
        <f t="shared" si="13"/>
        <v>0</v>
      </c>
      <c r="AA50" s="1">
        <f t="shared" si="14"/>
        <v>0</v>
      </c>
      <c r="AB50" s="1">
        <f t="shared" si="14"/>
        <v>0</v>
      </c>
    </row>
    <row r="51" spans="9:28" ht="15">
      <c r="I51" s="1">
        <f>A46</f>
        <v>0</v>
      </c>
      <c r="J51" s="1">
        <f>A47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">
        <f t="shared" si="10"/>
        <v>0</v>
      </c>
      <c r="X51" s="1">
        <f t="shared" si="11"/>
        <v>0</v>
      </c>
      <c r="Y51" s="1">
        <f t="shared" si="12"/>
        <v>0</v>
      </c>
      <c r="Z51" s="1">
        <f t="shared" si="13"/>
        <v>0</v>
      </c>
      <c r="AA51" s="1">
        <f t="shared" si="14"/>
        <v>0</v>
      </c>
      <c r="AB51" s="1">
        <f t="shared" si="14"/>
        <v>0</v>
      </c>
    </row>
    <row r="52" spans="9:28" ht="15">
      <c r="I52" s="1">
        <f>A46</f>
        <v>0</v>
      </c>
      <c r="J52" s="1">
        <f>A48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">
        <f t="shared" si="10"/>
        <v>0</v>
      </c>
      <c r="X52" s="1">
        <f t="shared" si="11"/>
        <v>0</v>
      </c>
      <c r="Y52" s="1">
        <f t="shared" si="12"/>
        <v>0</v>
      </c>
      <c r="Z52" s="1">
        <f t="shared" si="13"/>
        <v>0</v>
      </c>
      <c r="AA52" s="1">
        <f t="shared" si="14"/>
        <v>0</v>
      </c>
      <c r="AB52" s="1">
        <f t="shared" si="14"/>
        <v>0</v>
      </c>
    </row>
    <row r="53" spans="9:28" ht="15">
      <c r="I53" s="1">
        <f>A47</f>
        <v>0</v>
      </c>
      <c r="J53" s="1">
        <f>A48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">
        <f t="shared" si="10"/>
        <v>0</v>
      </c>
      <c r="X53" s="1">
        <f t="shared" si="11"/>
        <v>0</v>
      </c>
      <c r="Y53" s="1">
        <f t="shared" si="12"/>
        <v>0</v>
      </c>
      <c r="Z53" s="1">
        <f t="shared" si="13"/>
        <v>0</v>
      </c>
      <c r="AA53" s="1">
        <f t="shared" si="14"/>
        <v>0</v>
      </c>
      <c r="AB53" s="1">
        <f t="shared" si="14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Naakka 99</cp:lastModifiedBy>
  <dcterms:created xsi:type="dcterms:W3CDTF">2013-12-07T12:10:53Z</dcterms:created>
  <dcterms:modified xsi:type="dcterms:W3CDTF">2015-05-17T22:02:26Z</dcterms:modified>
  <cp:category/>
  <cp:version/>
  <cp:contentType/>
  <cp:contentStatus/>
</cp:coreProperties>
</file>