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<sst xmlns="http://schemas.openxmlformats.org/spreadsheetml/2006/main" count="132" uniqueCount="61">
  <si>
    <t>Kuukausiskabat</t>
  </si>
  <si>
    <t>Muuta vain sinisten solujen sisältöä</t>
  </si>
  <si>
    <t>Lohko a</t>
  </si>
  <si>
    <t>Ottelut</t>
  </si>
  <si>
    <t>Voitot</t>
  </si>
  <si>
    <t>V.Erät</t>
  </si>
  <si>
    <t>H.Erät</t>
  </si>
  <si>
    <t>V.Pist</t>
  </si>
  <si>
    <t>H.Pist</t>
  </si>
  <si>
    <t>Sij.</t>
  </si>
  <si>
    <t>a</t>
  </si>
  <si>
    <t>b</t>
  </si>
  <si>
    <t>a erät</t>
  </si>
  <si>
    <t>b erät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</si>
  <si>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</si>
  <si>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</si>
  <si>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</si>
  <si>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</si>
  <si>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</si>
  <si>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</si>
  <si>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</si>
  <si>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</si>
  <si>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</si>
  <si>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</si>
  <si>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a voitto</t>
  </si>
  <si>
    <t>b voitto</t>
  </si>
  <si>
    <t>a pisteet</t>
  </si>
  <si>
    <t>b pisteet</t>
  </si>
  <si>
    <t>Pelit a</t>
  </si>
  <si>
    <t>Pelit b</t>
  </si>
  <si>
    <t>Janne J</t>
  </si>
  <si>
    <t>Hannu H</t>
  </si>
  <si>
    <t>Guy S</t>
  </si>
  <si>
    <t>Alex</t>
  </si>
  <si>
    <t>Lohko b</t>
  </si>
  <si>
    <t>Javed</t>
  </si>
  <si>
    <t>Tapsa</t>
  </si>
  <si>
    <t>Ilkka</t>
  </si>
  <si>
    <t>Hessu</t>
  </si>
  <si>
    <t>Lohko c</t>
  </si>
  <si>
    <t>Tero</t>
  </si>
  <si>
    <t>Topias</t>
  </si>
  <si>
    <t>Kari H</t>
  </si>
  <si>
    <t>Janne F</t>
  </si>
  <si>
    <t>Sijat 1-3</t>
  </si>
  <si>
    <t>1.Janne (erät 4-3)</t>
  </si>
  <si>
    <t>Janne</t>
  </si>
  <si>
    <t>2.Javed (erät 4-4)</t>
  </si>
  <si>
    <t>3.Topias (Erät 2-3)</t>
  </si>
  <si>
    <t xml:space="preserve">Topias </t>
  </si>
  <si>
    <t>Javed Ali</t>
  </si>
  <si>
    <t>Sijat 4-6</t>
  </si>
  <si>
    <t>4.Tapsa</t>
  </si>
  <si>
    <t>Hannu</t>
  </si>
  <si>
    <t>5.Tero</t>
  </si>
  <si>
    <t>6.Hannu</t>
  </si>
  <si>
    <t>Sijat 7-9</t>
  </si>
  <si>
    <t>ei pelattu</t>
  </si>
  <si>
    <t>Sijat 10-12</t>
  </si>
  <si>
    <t>10. Guy 11. Kari</t>
  </si>
  <si>
    <t>12. Hessu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</si>
</sst>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1" fillId="0" borderId="0" xfId="20" applyNumberFormat="1">
      <alignment/>
      <protection/>
    </xf>
    <xf numFmtId="164" fontId="3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75"/>
  <sheetViews>
    <sheetView tabSelected="1" workbookViewId="0" topLeftCell="A48">
      <selection activeCell="J72" sqref="J72"/>
    </sheetView>
  </sheetViews>
  <sheetFormatPr defaultColWidth="9.14062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6.140625" style="1" customWidth="1"/>
    <col min="5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22" width="3.28125" style="1" customWidth="1"/>
    <col min="23" max="16384" width="8.7109375" style="1" customWidth="1"/>
  </cols>
  <sheetData>
    <row r="2" spans="1:4" ht="12.75">
      <c r="A2" s="2" t="s">
        <v>0</v>
      </c>
      <c r="D2" s="1" t="s">
        <v>1</v>
      </c>
    </row>
    <row r="4" spans="1:28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</row>
    <row r="5" spans="3:28" ht="12.75">
      <c r="C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>
        <f>IF(K5&gt;L5,1,0)</f>
        <v>0</v>
      </c>
      <c r="X5" s="1">
        <f>IF(L5&gt;K5,1,0)</f>
        <v>0</v>
      </c>
      <c r="Y5" s="1">
        <f>M5+O5+Q5+S5+U5</f>
        <v>0</v>
      </c>
      <c r="Z5" s="1">
        <f>N5+P5+R5+T5+V5</f>
        <v>0</v>
      </c>
      <c r="AA5" s="1">
        <f>IF($K5+$L5&gt;0,1,0)</f>
        <v>0</v>
      </c>
      <c r="AB5" s="1">
        <f>IF($K5+$L5&gt;0,1,0)</f>
        <v>0</v>
      </c>
    </row>
    <row r="6" spans="1:28" ht="12.75">
      <c r="A6" s="4" t="s">
        <v>30</v>
      </c>
      <c r="B6" s="1">
        <f>SUMIF($I$5:$I$53,$A6,$AA$5:$AA$53)+SUMIF($J$5:$J$53,$A6,$AB$5:$AB$53)</f>
        <v>3</v>
      </c>
      <c r="C6" s="1">
        <f>SUMIF($I$5:$I$53,$A6,$W$5:$W$53)+SUMIF($J$5:$J$53,$A6,$X$5:$X$53)</f>
        <v>3</v>
      </c>
      <c r="D6" s="1">
        <f>SUMIF($I$5:$I$53,$A6,$K$5:$K$53)+SUMIF($J$5:$J$53,$A6,$L$5:$L$53)</f>
        <v>6</v>
      </c>
      <c r="E6" s="1">
        <f>SUMIF($I$5:$I$53,$A6,$L$5:$L$53)+SUMIF($J$5:$J$53,$A6,$K$5:$K$53)</f>
        <v>0</v>
      </c>
      <c r="F6" s="1">
        <f>SUMIF($I$5:$I$53,$A6,$Y$5:$Y$53)+SUMIF($J$5:$J$53,$A6,$Z$5:$Z$53)</f>
        <v>66</v>
      </c>
      <c r="G6" s="1">
        <f>SUMIF($I$5:$I$53,$A6,$Z$5:$Z$53)+SUMIF($J$5:$J$53,$A6,$Y$5:$Y$53)</f>
        <v>27</v>
      </c>
      <c r="H6" s="4">
        <v>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>
        <f aca="true" t="shared" si="0" ref="W6:W14">IF(K6&gt;L6,1,0)</f>
        <v>0</v>
      </c>
      <c r="X6" s="1">
        <f aca="true" t="shared" si="1" ref="X6:X14">IF(L6&gt;K6,1,0)</f>
        <v>0</v>
      </c>
      <c r="Y6" s="1">
        <f aca="true" t="shared" si="2" ref="Y6:Y14">M6+O6+Q6+S6+U6</f>
        <v>0</v>
      </c>
      <c r="Z6" s="1">
        <f aca="true" t="shared" si="3" ref="Z6:Z14">N6+P6+R6+T6+V6</f>
        <v>0</v>
      </c>
      <c r="AA6" s="1">
        <f aca="true" t="shared" si="4" ref="AA6:AB14">IF($K6+$L6&gt;0,1,0)</f>
        <v>0</v>
      </c>
      <c r="AB6" s="1">
        <f t="shared" si="4"/>
        <v>0</v>
      </c>
    </row>
    <row r="7" spans="1:28" ht="12.75">
      <c r="A7" s="4" t="s">
        <v>31</v>
      </c>
      <c r="B7" s="1">
        <f>SUMIF($I$5:$I$53,$A7,$AA$5:$AA$53)+SUMIF($J$5:$J$53,$A7,$AB$5:$AB$53)</f>
        <v>3</v>
      </c>
      <c r="C7" s="1">
        <f>SUMIF($I$5:$I$53,$A7,$W$5:$W$53)+SUMIF($J$5:$J$53,$A7,$X$5:$X$53)</f>
        <v>2</v>
      </c>
      <c r="D7" s="1">
        <f>SUMIF($I$5:$I$53,$A7,$K$5:$K$53)+SUMIF($J$5:$J$53,$A7,$L$5:$L$53)</f>
        <v>4</v>
      </c>
      <c r="E7" s="1">
        <f>SUMIF($I$5:$I$53,$A7,$L$5:$L$53)+SUMIF($J$5:$J$53,$A7,$K$5:$K$53)</f>
        <v>2</v>
      </c>
      <c r="F7" s="1">
        <f>SUMIF($I$5:$I$53,$A7,$Y$5:$Y$53)+SUMIF($J$5:$J$53,$A7,$Z$5:$Z$53)</f>
        <v>54</v>
      </c>
      <c r="G7" s="1">
        <f>SUMIF($I$5:$I$53,$A7,$Z$5:$Z$53)+SUMIF($J$5:$J$53,$A7,$Y$5:$Y$53)</f>
        <v>45</v>
      </c>
      <c r="H7" s="4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>
        <f t="shared" si="0"/>
        <v>0</v>
      </c>
      <c r="X7" s="1">
        <f t="shared" si="1"/>
        <v>0</v>
      </c>
      <c r="Y7" s="1">
        <f t="shared" si="2"/>
        <v>0</v>
      </c>
      <c r="Z7" s="1">
        <f t="shared" si="3"/>
        <v>0</v>
      </c>
      <c r="AA7" s="1">
        <f t="shared" si="4"/>
        <v>0</v>
      </c>
      <c r="AB7" s="1">
        <f t="shared" si="4"/>
        <v>0</v>
      </c>
    </row>
    <row r="8" spans="1:28" ht="12.75">
      <c r="A8" s="4" t="s">
        <v>32</v>
      </c>
      <c r="B8" s="1">
        <f>SUMIF($I$5:$I$53,$A8,$AA$5:$AA$53)+SUMIF($J$5:$J$53,$A8,$AB$5:$AB$53)</f>
        <v>3</v>
      </c>
      <c r="C8" s="1">
        <f>SUMIF($I$5:$I$53,$A8,$W$5:$W$53)+SUMIF($J$5:$J$53,$A8,$X$5:$X$53)</f>
        <v>0</v>
      </c>
      <c r="D8" s="1">
        <f>SUMIF($I$5:$I$53,$A8,$K$5:$K$53)+SUMIF($J$5:$J$53,$A8,$L$5:$L$53)</f>
        <v>0</v>
      </c>
      <c r="E8" s="1">
        <f>SUMIF($I$5:$I$53,$A8,$L$5:$L$53)+SUMIF($J$5:$J$53,$A8,$K$5:$K$53)</f>
        <v>6</v>
      </c>
      <c r="F8" s="1">
        <f>SUMIF($I$5:$I$53,$A8,$Y$5:$Y$53)+SUMIF($J$5:$J$53,$A8,$Z$5:$Z$53)</f>
        <v>33</v>
      </c>
      <c r="G8" s="1">
        <f>SUMIF($I$5:$I$53,$A8,$Z$5:$Z$53)+SUMIF($J$5:$J$53,$A8,$Y$5:$Y$53)</f>
        <v>66</v>
      </c>
      <c r="H8" s="4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>
        <f t="shared" si="0"/>
        <v>0</v>
      </c>
      <c r="X8" s="1">
        <f t="shared" si="1"/>
        <v>0</v>
      </c>
      <c r="Y8" s="1">
        <f t="shared" si="2"/>
        <v>0</v>
      </c>
      <c r="Z8" s="1">
        <f t="shared" si="3"/>
        <v>0</v>
      </c>
      <c r="AA8" s="1">
        <f t="shared" si="4"/>
        <v>0</v>
      </c>
      <c r="AB8" s="1">
        <f t="shared" si="4"/>
        <v>0</v>
      </c>
    </row>
    <row r="9" spans="1:28" ht="12.75">
      <c r="A9" s="4" t="s">
        <v>33</v>
      </c>
      <c r="B9" s="1">
        <f>SUMIF($I$5:$I$53,$A9,$AA$5:$AA$53)+SUMIF($J$5:$J$53,$A9,$AB$5:$AB$53)</f>
        <v>3</v>
      </c>
      <c r="C9" s="1">
        <f>SUMIF($I$5:$I$53,$A9,$W$5:$W$53)+SUMIF($J$5:$J$53,$A9,$X$5:$X$53)</f>
        <v>1</v>
      </c>
      <c r="D9" s="1">
        <f>SUMIF($I$5:$I$53,$A9,$K$5:$K$53)+SUMIF($J$5:$J$53,$A9,$L$5:$L$53)</f>
        <v>2</v>
      </c>
      <c r="E9" s="1">
        <f>SUMIF($I$5:$I$53,$A9,$L$5:$L$53)+SUMIF($J$5:$J$53,$A9,$K$5:$K$53)</f>
        <v>4</v>
      </c>
      <c r="F9" s="1">
        <f>SUMIF($I$5:$I$53,$A9,$Y$5:$Y$53)+SUMIF($J$5:$J$53,$A9,$Z$5:$Z$53)</f>
        <v>42</v>
      </c>
      <c r="G9" s="1">
        <f>SUMIF($I$5:$I$53,$A9,$Z$5:$Z$53)+SUMIF($J$5:$J$53,$A9,$Y$5:$Y$53)</f>
        <v>57</v>
      </c>
      <c r="H9" s="4">
        <v>3</v>
      </c>
      <c r="I9" s="1" t="str">
        <f>A6</f>
        <v>Janne J</v>
      </c>
      <c r="J9" s="1" t="str">
        <f>A7</f>
        <v>Hannu H</v>
      </c>
      <c r="K9" s="4">
        <v>2</v>
      </c>
      <c r="L9" s="4">
        <v>0</v>
      </c>
      <c r="M9" s="4">
        <v>11</v>
      </c>
      <c r="N9" s="4">
        <v>7</v>
      </c>
      <c r="O9" s="4">
        <v>11</v>
      </c>
      <c r="P9" s="4">
        <v>3</v>
      </c>
      <c r="Q9" s="4"/>
      <c r="R9" s="4"/>
      <c r="S9" s="4"/>
      <c r="T9" s="4"/>
      <c r="U9" s="4"/>
      <c r="V9" s="4"/>
      <c r="W9" s="1">
        <f t="shared" si="0"/>
        <v>1</v>
      </c>
      <c r="X9" s="1">
        <f t="shared" si="1"/>
        <v>0</v>
      </c>
      <c r="Y9" s="1">
        <f t="shared" si="2"/>
        <v>22</v>
      </c>
      <c r="Z9" s="1">
        <f t="shared" si="3"/>
        <v>10</v>
      </c>
      <c r="AA9" s="1">
        <f t="shared" si="4"/>
        <v>1</v>
      </c>
      <c r="AB9" s="1">
        <f t="shared" si="4"/>
        <v>1</v>
      </c>
    </row>
    <row r="10" spans="1:28" ht="12.75">
      <c r="A10" s="4"/>
      <c r="H10" s="4"/>
      <c r="I10" s="1" t="str">
        <f>A6</f>
        <v>Janne J</v>
      </c>
      <c r="J10" s="1" t="str">
        <f>A8</f>
        <v>Guy S</v>
      </c>
      <c r="K10" s="4">
        <v>2</v>
      </c>
      <c r="L10" s="4">
        <v>0</v>
      </c>
      <c r="M10" s="4">
        <v>11</v>
      </c>
      <c r="N10" s="4">
        <v>5</v>
      </c>
      <c r="O10" s="4">
        <v>11</v>
      </c>
      <c r="P10" s="4">
        <v>3</v>
      </c>
      <c r="Q10" s="4"/>
      <c r="R10" s="4"/>
      <c r="S10" s="4"/>
      <c r="T10" s="4"/>
      <c r="U10" s="4"/>
      <c r="V10" s="4"/>
      <c r="W10" s="1">
        <f t="shared" si="0"/>
        <v>1</v>
      </c>
      <c r="X10" s="1">
        <f t="shared" si="1"/>
        <v>0</v>
      </c>
      <c r="Y10" s="1">
        <f t="shared" si="2"/>
        <v>22</v>
      </c>
      <c r="Z10" s="1">
        <f t="shared" si="3"/>
        <v>8</v>
      </c>
      <c r="AA10" s="1">
        <f t="shared" si="4"/>
        <v>1</v>
      </c>
      <c r="AB10" s="1">
        <f t="shared" si="4"/>
        <v>1</v>
      </c>
    </row>
    <row r="11" spans="9:28" ht="12.75">
      <c r="I11" s="1" t="str">
        <f>A6</f>
        <v>Janne J</v>
      </c>
      <c r="J11" s="1" t="str">
        <f>A9</f>
        <v>Alex</v>
      </c>
      <c r="K11" s="4">
        <v>2</v>
      </c>
      <c r="L11" s="4">
        <v>0</v>
      </c>
      <c r="M11" s="4">
        <v>11</v>
      </c>
      <c r="N11" s="4">
        <v>6</v>
      </c>
      <c r="O11" s="4">
        <v>11</v>
      </c>
      <c r="P11" s="4">
        <v>3</v>
      </c>
      <c r="Q11" s="4"/>
      <c r="R11" s="4"/>
      <c r="S11" s="4"/>
      <c r="T11" s="4"/>
      <c r="U11" s="4"/>
      <c r="V11" s="4"/>
      <c r="W11" s="1">
        <f t="shared" si="0"/>
        <v>1</v>
      </c>
      <c r="X11" s="1">
        <f t="shared" si="1"/>
        <v>0</v>
      </c>
      <c r="Y11" s="1">
        <f t="shared" si="2"/>
        <v>22</v>
      </c>
      <c r="Z11" s="1">
        <f t="shared" si="3"/>
        <v>9</v>
      </c>
      <c r="AA11" s="1">
        <f t="shared" si="4"/>
        <v>1</v>
      </c>
      <c r="AB11" s="1">
        <f t="shared" si="4"/>
        <v>1</v>
      </c>
    </row>
    <row r="12" spans="9:28" ht="12.75">
      <c r="I12" s="1" t="str">
        <f>A7</f>
        <v>Hannu H</v>
      </c>
      <c r="J12" s="1" t="str">
        <f>A8</f>
        <v>Guy S</v>
      </c>
      <c r="K12" s="4">
        <v>2</v>
      </c>
      <c r="L12" s="4">
        <v>0</v>
      </c>
      <c r="M12" s="4">
        <v>11</v>
      </c>
      <c r="N12" s="4">
        <v>7</v>
      </c>
      <c r="O12" s="4">
        <v>11</v>
      </c>
      <c r="P12" s="4">
        <v>5</v>
      </c>
      <c r="Q12" s="4"/>
      <c r="R12" s="4"/>
      <c r="S12" s="4"/>
      <c r="T12" s="4"/>
      <c r="U12" s="4"/>
      <c r="V12" s="4"/>
      <c r="W12" s="1">
        <f t="shared" si="0"/>
        <v>1</v>
      </c>
      <c r="X12" s="1">
        <f t="shared" si="1"/>
        <v>0</v>
      </c>
      <c r="Y12" s="1">
        <f t="shared" si="2"/>
        <v>22</v>
      </c>
      <c r="Z12" s="1">
        <f t="shared" si="3"/>
        <v>12</v>
      </c>
      <c r="AA12" s="1">
        <f t="shared" si="4"/>
        <v>1</v>
      </c>
      <c r="AB12" s="1">
        <f t="shared" si="4"/>
        <v>1</v>
      </c>
    </row>
    <row r="13" spans="9:28" ht="12.75">
      <c r="I13" s="1" t="str">
        <f>A7</f>
        <v>Hannu H</v>
      </c>
      <c r="J13" s="1" t="str">
        <f>A9</f>
        <v>Alex</v>
      </c>
      <c r="K13" s="4">
        <v>2</v>
      </c>
      <c r="L13" s="4">
        <v>0</v>
      </c>
      <c r="M13" s="4">
        <v>11</v>
      </c>
      <c r="N13" s="4">
        <v>7</v>
      </c>
      <c r="O13" s="4">
        <v>11</v>
      </c>
      <c r="P13" s="4">
        <v>4</v>
      </c>
      <c r="Q13" s="4"/>
      <c r="R13" s="4"/>
      <c r="S13" s="4"/>
      <c r="T13" s="4"/>
      <c r="U13" s="4"/>
      <c r="V13" s="4"/>
      <c r="W13" s="1">
        <f t="shared" si="0"/>
        <v>1</v>
      </c>
      <c r="X13" s="1">
        <f t="shared" si="1"/>
        <v>0</v>
      </c>
      <c r="Y13" s="1">
        <f t="shared" si="2"/>
        <v>22</v>
      </c>
      <c r="Z13" s="1">
        <f t="shared" si="3"/>
        <v>11</v>
      </c>
      <c r="AA13" s="1">
        <f t="shared" si="4"/>
        <v>1</v>
      </c>
      <c r="AB13" s="1">
        <f t="shared" si="4"/>
        <v>1</v>
      </c>
    </row>
    <row r="14" spans="9:28" ht="12.75">
      <c r="I14" s="1" t="str">
        <f>A8</f>
        <v>Guy S</v>
      </c>
      <c r="J14" s="1" t="str">
        <f>A9</f>
        <v>Alex</v>
      </c>
      <c r="K14" s="4">
        <v>0</v>
      </c>
      <c r="L14" s="4">
        <v>2</v>
      </c>
      <c r="M14" s="4">
        <v>4</v>
      </c>
      <c r="N14" s="4">
        <v>11</v>
      </c>
      <c r="O14" s="4">
        <v>9</v>
      </c>
      <c r="P14" s="4">
        <v>11</v>
      </c>
      <c r="Q14" s="4"/>
      <c r="R14" s="4"/>
      <c r="S14" s="4"/>
      <c r="T14" s="4"/>
      <c r="U14" s="4"/>
      <c r="V14" s="4"/>
      <c r="W14" s="1">
        <f t="shared" si="0"/>
        <v>0</v>
      </c>
      <c r="X14" s="1">
        <f t="shared" si="1"/>
        <v>1</v>
      </c>
      <c r="Y14" s="1">
        <f t="shared" si="2"/>
        <v>13</v>
      </c>
      <c r="Z14" s="1">
        <f t="shared" si="3"/>
        <v>22</v>
      </c>
      <c r="AA14" s="1">
        <f t="shared" si="4"/>
        <v>1</v>
      </c>
      <c r="AB14" s="1">
        <f t="shared" si="4"/>
        <v>1</v>
      </c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 t="s">
        <v>29</v>
      </c>
    </row>
    <row r="18" spans="3:28" ht="12.75">
      <c r="C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AB18" s="1">
        <f>IF($K18+$L18&gt;0,1,0)</f>
        <v>0</v>
      </c>
    </row>
    <row r="19" spans="1:28" ht="12.75">
      <c r="A19" s="4"/>
      <c r="H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AB19" s="1">
        <f aca="true" t="shared" si="5" ref="AB19:AB27">IF($K19+$L19&gt;0,1,0)</f>
        <v>0</v>
      </c>
    </row>
    <row r="20" spans="1:28" ht="12.75">
      <c r="A20" s="4"/>
      <c r="H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AB20" s="1">
        <f t="shared" si="5"/>
        <v>0</v>
      </c>
    </row>
    <row r="21" spans="1:28" ht="12.75">
      <c r="A21" s="4"/>
      <c r="H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AB21" s="1">
        <f t="shared" si="5"/>
        <v>0</v>
      </c>
    </row>
    <row r="22" spans="1:28" ht="12.75">
      <c r="A22" s="4"/>
      <c r="H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AB22" s="1">
        <f t="shared" si="5"/>
        <v>0</v>
      </c>
    </row>
    <row r="23" spans="1:28" ht="12.75">
      <c r="A23" s="4"/>
      <c r="H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AB23" s="1">
        <f t="shared" si="5"/>
        <v>0</v>
      </c>
    </row>
    <row r="24" spans="11:28" ht="12.75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AB24" s="1">
        <f t="shared" si="5"/>
        <v>0</v>
      </c>
    </row>
    <row r="25" spans="11:28" ht="12.75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B25" s="1">
        <f t="shared" si="5"/>
        <v>0</v>
      </c>
    </row>
    <row r="26" spans="11:28" ht="12.7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AB26" s="1">
        <f t="shared" si="5"/>
        <v>0</v>
      </c>
    </row>
    <row r="27" spans="11:28" ht="12.7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B27" s="1">
        <f t="shared" si="5"/>
        <v>0</v>
      </c>
    </row>
    <row r="30" spans="1:28" ht="12.75">
      <c r="A30" s="2" t="s">
        <v>34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R30" s="2" t="s">
        <v>19</v>
      </c>
      <c r="S30" s="2" t="s">
        <v>20</v>
      </c>
      <c r="T30" s="2" t="s">
        <v>21</v>
      </c>
      <c r="U30" s="2" t="s">
        <v>22</v>
      </c>
      <c r="V30" s="2" t="s">
        <v>23</v>
      </c>
      <c r="W30" s="2" t="s">
        <v>24</v>
      </c>
      <c r="X30" s="2" t="s">
        <v>25</v>
      </c>
      <c r="Y30" s="2" t="s">
        <v>26</v>
      </c>
      <c r="Z30" s="2" t="s">
        <v>27</v>
      </c>
      <c r="AA30" s="2" t="s">
        <v>28</v>
      </c>
      <c r="AB30" s="2" t="s">
        <v>29</v>
      </c>
    </row>
    <row r="31" spans="3:28" ht="12.75">
      <c r="C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B31" s="1">
        <f>IF($K31+$L31&gt;0,1,0)</f>
        <v>0</v>
      </c>
    </row>
    <row r="32" spans="1:28" ht="12.75">
      <c r="A32" s="4" t="s">
        <v>35</v>
      </c>
      <c r="B32" s="1">
        <f>SUMIF($I$5:$I$53,$A32,$AA$5:$AA$53)+SUMIF($J$5:$J$53,$A32,$AB$5:$AB$53)</f>
        <v>3</v>
      </c>
      <c r="C32" s="1">
        <f>SUMIF($I$5:$I$53,$A32,$W$5:$W$53)+SUMIF($J$5:$J$53,$A32,$X$5:$X$53)</f>
        <v>3</v>
      </c>
      <c r="D32" s="1">
        <f>SUMIF($I$5:$I$53,$A32,$K$5:$K$53)+SUMIF($J$5:$J$53,$A32,$L$5:$L$53)</f>
        <v>6</v>
      </c>
      <c r="E32" s="1">
        <f>SUMIF($I$5:$I$53,$A32,$L$5:$L$53)+SUMIF($J$5:$J$53,$A32,$K$5:$K$53)</f>
        <v>1</v>
      </c>
      <c r="F32" s="1">
        <f>SUMIF($I$5:$I$53,$A32,$Y$5:$Y$53)+SUMIF($J$5:$J$53,$A32,$Z$5:$Z$53)</f>
        <v>22</v>
      </c>
      <c r="G32" s="1">
        <f>SUMIF($I$5:$I$53,$A32,$Z$5:$Z$53)+SUMIF($J$5:$J$53,$A32,$Y$5:$Y$53)</f>
        <v>10</v>
      </c>
      <c r="H32" s="4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AB32" s="1">
        <f aca="true" t="shared" si="6" ref="AA32:AB40">IF($K32+$L32&gt;0,1,0)</f>
        <v>0</v>
      </c>
    </row>
    <row r="33" spans="1:28" ht="12.75">
      <c r="A33" s="4" t="s">
        <v>36</v>
      </c>
      <c r="B33" s="1">
        <f>SUMIF($I$5:$I$53,$A33,$AA$5:$AA$53)+SUMIF($J$5:$J$53,$A33,$AB$5:$AB$53)</f>
        <v>3</v>
      </c>
      <c r="C33" s="1">
        <f>SUMIF($I$5:$I$53,$A33,$W$5:$W$53)+SUMIF($J$5:$J$53,$A33,$X$5:$X$53)</f>
        <v>2</v>
      </c>
      <c r="D33" s="1">
        <f>SUMIF($I$5:$I$53,$A33,$K$5:$K$53)+SUMIF($J$5:$J$53,$A33,$L$5:$L$53)</f>
        <v>5</v>
      </c>
      <c r="E33" s="1">
        <f>SUMIF($I$5:$I$53,$A33,$L$5:$L$53)+SUMIF($J$5:$J$53,$A33,$K$5:$K$53)</f>
        <v>2</v>
      </c>
      <c r="F33" s="1">
        <f>SUMIF($I$5:$I$53,$A33,$Y$5:$Y$53)+SUMIF($J$5:$J$53,$A33,$Z$5:$Z$53)</f>
        <v>0</v>
      </c>
      <c r="G33" s="1">
        <f>SUMIF($I$5:$I$53,$A33,$Z$5:$Z$53)+SUMIF($J$5:$J$53,$A33,$Y$5:$Y$53)</f>
        <v>0</v>
      </c>
      <c r="H33" s="4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AB33" s="1">
        <f t="shared" si="6"/>
        <v>0</v>
      </c>
    </row>
    <row r="34" spans="1:28" ht="12.75">
      <c r="A34" s="4" t="s">
        <v>37</v>
      </c>
      <c r="B34" s="1">
        <f>SUMIF($I$5:$I$53,$A34,$AA$5:$AA$53)+SUMIF($J$5:$J$53,$A34,$AB$5:$AB$53)</f>
        <v>3</v>
      </c>
      <c r="C34" s="1">
        <f>SUMIF($I$5:$I$53,$A34,$W$5:$W$53)+SUMIF($J$5:$J$53,$A34,$X$5:$X$53)</f>
        <v>1</v>
      </c>
      <c r="D34" s="1">
        <f>SUMIF($I$5:$I$53,$A34,$K$5:$K$53)+SUMIF($J$5:$J$53,$A34,$L$5:$L$53)</f>
        <v>2</v>
      </c>
      <c r="E34" s="1">
        <f>SUMIF($I$5:$I$53,$A34,$L$5:$L$53)+SUMIF($J$5:$J$53,$A34,$K$5:$K$53)</f>
        <v>5</v>
      </c>
      <c r="F34" s="1">
        <f>SUMIF($I$5:$I$53,$A34,$Y$5:$Y$53)+SUMIF($J$5:$J$53,$A34,$Z$5:$Z$53)</f>
        <v>38</v>
      </c>
      <c r="G34" s="1">
        <f>SUMIF($I$5:$I$53,$A34,$Z$5:$Z$53)+SUMIF($J$5:$J$53,$A34,$Y$5:$Y$53)</f>
        <v>39</v>
      </c>
      <c r="H34" s="4">
        <v>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AB34" s="1">
        <f t="shared" si="6"/>
        <v>0</v>
      </c>
    </row>
    <row r="35" spans="1:28" ht="12.75">
      <c r="A35" s="4" t="s">
        <v>38</v>
      </c>
      <c r="B35" s="1">
        <f>SUMIF($I$5:$I$53,$A35,$AA$5:$AA$53)+SUMIF($J$5:$J$53,$A35,$AB$5:$AB$53)</f>
        <v>3</v>
      </c>
      <c r="C35" s="1">
        <f>SUMIF($I$5:$I$53,$A35,$W$5:$W$53)+SUMIF($J$5:$J$53,$A35,$X$5:$X$53)</f>
        <v>0</v>
      </c>
      <c r="D35" s="1">
        <f>SUMIF($I$5:$I$53,$A35,$K$5:$K$53)+SUMIF($J$5:$J$53,$A35,$L$5:$L$53)</f>
        <v>1</v>
      </c>
      <c r="E35" s="1">
        <f>SUMIF($I$5:$I$53,$A35,$L$5:$L$53)+SUMIF($J$5:$J$53,$A35,$K$5:$K$53)</f>
        <v>6</v>
      </c>
      <c r="F35" s="1">
        <f>SUMIF($I$5:$I$53,$A35,$Y$5:$Y$53)+SUMIF($J$5:$J$53,$A35,$Z$5:$Z$53)</f>
        <v>17</v>
      </c>
      <c r="G35" s="1">
        <f>SUMIF($I$5:$I$53,$A35,$Z$5:$Z$53)+SUMIF($J$5:$J$53,$A35,$Y$5:$Y$53)</f>
        <v>28</v>
      </c>
      <c r="H35" s="4">
        <v>4</v>
      </c>
      <c r="I35" s="1" t="str">
        <f>A32</f>
        <v>Javed</v>
      </c>
      <c r="J35" s="1" t="str">
        <f>A33</f>
        <v>Tapsa</v>
      </c>
      <c r="K35" s="4">
        <v>2</v>
      </c>
      <c r="L35" s="4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1">
        <f aca="true" t="shared" si="7" ref="W35:W40">IF(K35&gt;L35,1,0)</f>
        <v>1</v>
      </c>
      <c r="X35" s="1">
        <f aca="true" t="shared" si="8" ref="X35:X40">IF(L35&gt;K35,1,0)</f>
        <v>0</v>
      </c>
      <c r="Y35" s="1">
        <f aca="true" t="shared" si="9" ref="Y35:Y40">M35+O35+Q35+S35+U35</f>
        <v>0</v>
      </c>
      <c r="Z35" s="1">
        <f aca="true" t="shared" si="10" ref="Z35:Z40">N35+P35+R35+T35+V35</f>
        <v>0</v>
      </c>
      <c r="AA35" s="1">
        <f t="shared" si="6"/>
        <v>1</v>
      </c>
      <c r="AB35" s="1">
        <f t="shared" si="6"/>
        <v>1</v>
      </c>
    </row>
    <row r="36" spans="1:28" ht="12.75">
      <c r="A36" s="4"/>
      <c r="H36" s="4"/>
      <c r="I36" s="1" t="str">
        <f>A32</f>
        <v>Javed</v>
      </c>
      <c r="J36" s="1" t="str">
        <f>A34</f>
        <v>Ilkka</v>
      </c>
      <c r="K36" s="4">
        <v>2</v>
      </c>
      <c r="L36" s="4">
        <v>0</v>
      </c>
      <c r="M36" s="4">
        <v>11</v>
      </c>
      <c r="N36" s="4">
        <v>5</v>
      </c>
      <c r="O36" s="4">
        <v>11</v>
      </c>
      <c r="P36" s="4">
        <v>5</v>
      </c>
      <c r="Q36" s="4"/>
      <c r="R36" s="4"/>
      <c r="S36" s="4"/>
      <c r="T36" s="4"/>
      <c r="U36" s="4"/>
      <c r="V36" s="4"/>
      <c r="W36" s="1">
        <f t="shared" si="7"/>
        <v>1</v>
      </c>
      <c r="X36" s="1">
        <f t="shared" si="8"/>
        <v>0</v>
      </c>
      <c r="Y36" s="1">
        <f t="shared" si="9"/>
        <v>22</v>
      </c>
      <c r="Z36" s="1">
        <f t="shared" si="10"/>
        <v>10</v>
      </c>
      <c r="AA36" s="1">
        <f t="shared" si="6"/>
        <v>1</v>
      </c>
      <c r="AB36" s="1">
        <f t="shared" si="6"/>
        <v>1</v>
      </c>
    </row>
    <row r="37" spans="9:28" ht="12.75">
      <c r="I37" s="1" t="str">
        <f>A32</f>
        <v>Javed</v>
      </c>
      <c r="J37" s="1" t="str">
        <f>A35</f>
        <v>Hessu</v>
      </c>
      <c r="K37" s="4">
        <v>2</v>
      </c>
      <c r="L37" s="4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1">
        <f t="shared" si="7"/>
        <v>1</v>
      </c>
      <c r="X37" s="1">
        <f t="shared" si="8"/>
        <v>0</v>
      </c>
      <c r="Y37" s="1">
        <f t="shared" si="9"/>
        <v>0</v>
      </c>
      <c r="Z37" s="1">
        <f t="shared" si="10"/>
        <v>0</v>
      </c>
      <c r="AA37" s="1">
        <f t="shared" si="6"/>
        <v>1</v>
      </c>
      <c r="AB37" s="1">
        <f t="shared" si="6"/>
        <v>1</v>
      </c>
    </row>
    <row r="38" spans="9:28" ht="12.75">
      <c r="I38" s="1" t="str">
        <f>A33</f>
        <v>Tapsa</v>
      </c>
      <c r="J38" s="1" t="str">
        <f>A34</f>
        <v>Ilkka</v>
      </c>
      <c r="K38" s="4">
        <v>2</v>
      </c>
      <c r="L38" s="4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1">
        <f t="shared" si="7"/>
        <v>1</v>
      </c>
      <c r="X38" s="1">
        <f t="shared" si="8"/>
        <v>0</v>
      </c>
      <c r="Y38" s="1">
        <f t="shared" si="9"/>
        <v>0</v>
      </c>
      <c r="Z38" s="1">
        <f t="shared" si="10"/>
        <v>0</v>
      </c>
      <c r="AA38" s="1">
        <f t="shared" si="6"/>
        <v>1</v>
      </c>
      <c r="AB38" s="1">
        <f t="shared" si="6"/>
        <v>1</v>
      </c>
    </row>
    <row r="39" spans="9:28" ht="12.75">
      <c r="I39" s="1" t="str">
        <f>A33</f>
        <v>Tapsa</v>
      </c>
      <c r="J39" s="1" t="str">
        <f>A35</f>
        <v>Hessu</v>
      </c>
      <c r="K39" s="4">
        <v>2</v>
      </c>
      <c r="L39" s="4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1">
        <f t="shared" si="7"/>
        <v>1</v>
      </c>
      <c r="X39" s="1">
        <f t="shared" si="8"/>
        <v>0</v>
      </c>
      <c r="Y39" s="1">
        <f t="shared" si="9"/>
        <v>0</v>
      </c>
      <c r="Z39" s="1">
        <f t="shared" si="10"/>
        <v>0</v>
      </c>
      <c r="AA39" s="1">
        <f t="shared" si="6"/>
        <v>1</v>
      </c>
      <c r="AB39" s="1">
        <f t="shared" si="6"/>
        <v>1</v>
      </c>
    </row>
    <row r="40" spans="9:28" ht="12.75">
      <c r="I40" s="1" t="str">
        <f>A34</f>
        <v>Ilkka</v>
      </c>
      <c r="J40" s="1" t="str">
        <f>A35</f>
        <v>Hessu</v>
      </c>
      <c r="K40" s="4">
        <v>2</v>
      </c>
      <c r="L40" s="4">
        <v>1</v>
      </c>
      <c r="M40" s="4">
        <v>6</v>
      </c>
      <c r="N40" s="4">
        <v>11</v>
      </c>
      <c r="O40" s="4">
        <v>11</v>
      </c>
      <c r="P40" s="4">
        <v>1</v>
      </c>
      <c r="Q40" s="4">
        <v>11</v>
      </c>
      <c r="R40" s="4">
        <v>5</v>
      </c>
      <c r="S40" s="4"/>
      <c r="T40" s="4"/>
      <c r="U40" s="4"/>
      <c r="V40" s="4"/>
      <c r="W40" s="1">
        <f t="shared" si="7"/>
        <v>1</v>
      </c>
      <c r="X40" s="1">
        <f t="shared" si="8"/>
        <v>0</v>
      </c>
      <c r="Y40" s="1">
        <f t="shared" si="9"/>
        <v>28</v>
      </c>
      <c r="Z40" s="1">
        <f t="shared" si="10"/>
        <v>17</v>
      </c>
      <c r="AA40" s="1">
        <f t="shared" si="6"/>
        <v>1</v>
      </c>
      <c r="AB40" s="1">
        <f t="shared" si="6"/>
        <v>1</v>
      </c>
    </row>
    <row r="43" spans="1:28" ht="12.75">
      <c r="A43" s="2" t="s">
        <v>39</v>
      </c>
      <c r="B43" s="2" t="s">
        <v>3</v>
      </c>
      <c r="C43" s="2" t="s">
        <v>4</v>
      </c>
      <c r="D43" s="2" t="s">
        <v>5</v>
      </c>
      <c r="E43" s="2" t="s">
        <v>6</v>
      </c>
      <c r="F43" s="2" t="s">
        <v>7</v>
      </c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2" t="s">
        <v>13</v>
      </c>
      <c r="M43" s="2" t="s">
        <v>14</v>
      </c>
      <c r="N43" s="2" t="s">
        <v>15</v>
      </c>
      <c r="O43" s="2" t="s">
        <v>16</v>
      </c>
      <c r="P43" s="2" t="s">
        <v>17</v>
      </c>
      <c r="Q43" s="2" t="s">
        <v>18</v>
      </c>
      <c r="R43" s="2" t="s">
        <v>19</v>
      </c>
      <c r="S43" s="2" t="s">
        <v>20</v>
      </c>
      <c r="T43" s="2" t="s">
        <v>21</v>
      </c>
      <c r="U43" s="2" t="s">
        <v>22</v>
      </c>
      <c r="V43" s="2" t="s">
        <v>23</v>
      </c>
      <c r="W43" s="2" t="s">
        <v>24</v>
      </c>
      <c r="X43" s="2" t="s">
        <v>25</v>
      </c>
      <c r="Y43" s="2" t="s">
        <v>26</v>
      </c>
      <c r="Z43" s="2" t="s">
        <v>27</v>
      </c>
      <c r="AA43" s="2" t="s">
        <v>28</v>
      </c>
      <c r="AB43" s="2" t="s">
        <v>29</v>
      </c>
    </row>
    <row r="44" spans="3:28" ht="12.75">
      <c r="C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AB44" s="1">
        <f>IF($K44+$L44&gt;0,1,0)</f>
        <v>0</v>
      </c>
    </row>
    <row r="45" spans="1:28" ht="12.75">
      <c r="A45" s="4" t="s">
        <v>40</v>
      </c>
      <c r="B45" s="1">
        <f>SUMIF($I$5:$I$53,$A45,$AA$5:$AA$53)+SUMIF($J$5:$J$53,$A45,$AB$5:$AB$53)</f>
        <v>3</v>
      </c>
      <c r="C45" s="1">
        <f>(SUMIF(L44,2)+SUMIF(K48,2)+SUMIF(K49,2)+SUMIF(K50,2))/2</f>
        <v>2</v>
      </c>
      <c r="D45" s="1">
        <f>K49+K50+K48+L44</f>
        <v>4</v>
      </c>
      <c r="E45" s="1">
        <f>K44+L48+L49+L50</f>
        <v>2</v>
      </c>
      <c r="F45" s="1">
        <f>N44+P44+R44+M48+O48+Q48+M49+O49+Q49+M50+Q50+O50</f>
        <v>60</v>
      </c>
      <c r="G45" s="1">
        <f>M44+O44+Q44+N48+P48+R48+N49+P49+R49+N50+P50+R50</f>
        <v>45</v>
      </c>
      <c r="H45" s="4">
        <v>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AB45" s="1">
        <f aca="true" t="shared" si="11" ref="AA45:AB53">IF($K45+$L45&gt;0,1,0)</f>
        <v>0</v>
      </c>
    </row>
    <row r="46" spans="1:28" ht="12.75">
      <c r="A46" s="4" t="s">
        <v>41</v>
      </c>
      <c r="B46" s="1">
        <f>SUMIF($I$5:$I$53,$A46,$AA$5:$AA$53)+SUMIF($J$5:$J$53,$A46,$AB$5:$AB$53)</f>
        <v>3</v>
      </c>
      <c r="C46" s="1">
        <f>(SUMIF(L45,2)+SUMIF(L48,2)+SUMIF(K51,2)+SUMIF(K52,2))/2</f>
        <v>3</v>
      </c>
      <c r="D46" s="1">
        <f>L45+L48+K51+K52</f>
        <v>6</v>
      </c>
      <c r="E46" s="1">
        <f>K45+L51+L52+K48</f>
        <v>0</v>
      </c>
      <c r="F46" s="1">
        <f>N45+P45+R45+N48+P48+R48+M51+O51+Q51+M52+O52+Q52</f>
        <v>66</v>
      </c>
      <c r="G46" s="1">
        <f>M45+O45+Q45+M48+O48+Q48+N51+P51+R51+N52+P52+R52</f>
        <v>29</v>
      </c>
      <c r="H46" s="4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AB46" s="1">
        <f t="shared" si="11"/>
        <v>0</v>
      </c>
    </row>
    <row r="47" spans="1:28" ht="12.75">
      <c r="A47" s="4" t="s">
        <v>42</v>
      </c>
      <c r="B47" s="1">
        <f>SUMIF($I$5:$I$53,$A47,$AA$5:$AA$53)+SUMIF($J$5:$J$53,$A47,$AB$5:$AB$53)</f>
        <v>3</v>
      </c>
      <c r="C47" s="1">
        <f>(SUMIF(L46,2)+SUMIF(L49,2)+SUMIF(L51,2)+SUMIF(K53,2))/2</f>
        <v>0</v>
      </c>
      <c r="D47" s="1">
        <f>L46+L49+L51+K52</f>
        <v>2</v>
      </c>
      <c r="E47" s="1">
        <f>K46+K49+K51+L53</f>
        <v>6</v>
      </c>
      <c r="F47" s="1">
        <f>N46+P46+R46+N49+P49+R49+N51+P51+R51+M53+O53+Q53</f>
        <v>28</v>
      </c>
      <c r="G47" s="1">
        <f>M46+O46+Q46+M49+O49+Q49+M51+Q51+O51+N53+P53+R53</f>
        <v>66</v>
      </c>
      <c r="H47" s="4">
        <v>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AB47" s="1">
        <f t="shared" si="11"/>
        <v>0</v>
      </c>
    </row>
    <row r="48" spans="1:28" ht="12.75">
      <c r="A48" s="4" t="s">
        <v>43</v>
      </c>
      <c r="B48" s="1">
        <f>SUMIF($I$5:$I$53,$A48,$AA$5:$AA$53)+SUMIF($J$5:$J$53,$A48,$AB$5:$AB$53)</f>
        <v>3</v>
      </c>
      <c r="C48" s="1">
        <f>(SUMIF(L47,2)+SUMIF(L50,2)+SUMIF(L52,2)+SUMIF(L53,2))/2</f>
        <v>1</v>
      </c>
      <c r="D48" s="1">
        <f>L47+L50+L52+L53</f>
        <v>2</v>
      </c>
      <c r="E48" s="1">
        <f>K47+K50+K52+K53</f>
        <v>4</v>
      </c>
      <c r="F48" s="1">
        <f>N47+P47+R47+N50+P50+R50+N52+P52+R52+N53+R53+P53</f>
        <v>45</v>
      </c>
      <c r="G48" s="1">
        <f>M47+O47+Q47+M50+O50+Q50+M52+O52+Q52+M53+O53+Q53</f>
        <v>59</v>
      </c>
      <c r="H48" s="4">
        <v>3</v>
      </c>
      <c r="I48" s="1" t="str">
        <f>A45</f>
        <v>Tero</v>
      </c>
      <c r="J48" s="1" t="str">
        <f>A46</f>
        <v>Topias</v>
      </c>
      <c r="K48" s="4">
        <v>0</v>
      </c>
      <c r="L48" s="4">
        <v>2</v>
      </c>
      <c r="M48" s="4">
        <v>9</v>
      </c>
      <c r="N48" s="4">
        <v>11</v>
      </c>
      <c r="O48" s="4">
        <v>7</v>
      </c>
      <c r="P48" s="4">
        <v>11</v>
      </c>
      <c r="Q48" s="4"/>
      <c r="R48" s="4"/>
      <c r="S48" s="4"/>
      <c r="T48" s="4"/>
      <c r="U48" s="4"/>
      <c r="V48" s="4"/>
      <c r="W48" s="1">
        <f aca="true" t="shared" si="12" ref="W48:W53">IF(K48&gt;L48,1,0)</f>
        <v>0</v>
      </c>
      <c r="X48" s="1">
        <f aca="true" t="shared" si="13" ref="X48:X53">IF(L48&gt;K48,1,0)</f>
        <v>1</v>
      </c>
      <c r="Y48" s="1">
        <f aca="true" t="shared" si="14" ref="Y48:Y53">M48+O48+Q48+S48+U48</f>
        <v>16</v>
      </c>
      <c r="Z48" s="1">
        <f aca="true" t="shared" si="15" ref="Z48:Z53">N48+P48+R48+T48+V48</f>
        <v>22</v>
      </c>
      <c r="AA48" s="1">
        <f t="shared" si="11"/>
        <v>1</v>
      </c>
      <c r="AB48" s="1">
        <f t="shared" si="11"/>
        <v>1</v>
      </c>
    </row>
    <row r="49" spans="1:28" ht="12.75">
      <c r="A49" s="4"/>
      <c r="H49" s="4"/>
      <c r="I49" s="1" t="str">
        <f>A45</f>
        <v>Tero</v>
      </c>
      <c r="J49" s="1" t="str">
        <f>A47</f>
        <v>Kari H</v>
      </c>
      <c r="K49" s="4">
        <v>2</v>
      </c>
      <c r="L49" s="4">
        <v>0</v>
      </c>
      <c r="M49" s="4">
        <v>11</v>
      </c>
      <c r="N49" s="4">
        <v>5</v>
      </c>
      <c r="O49" s="4">
        <v>11</v>
      </c>
      <c r="P49" s="4">
        <v>1</v>
      </c>
      <c r="Q49" s="4"/>
      <c r="R49" s="4"/>
      <c r="S49" s="4"/>
      <c r="T49" s="4"/>
      <c r="U49" s="4"/>
      <c r="V49" s="4"/>
      <c r="W49" s="1">
        <f t="shared" si="12"/>
        <v>1</v>
      </c>
      <c r="X49" s="1">
        <f t="shared" si="13"/>
        <v>0</v>
      </c>
      <c r="Y49" s="1">
        <f t="shared" si="14"/>
        <v>22</v>
      </c>
      <c r="Z49" s="1">
        <f t="shared" si="15"/>
        <v>6</v>
      </c>
      <c r="AA49" s="1">
        <f t="shared" si="11"/>
        <v>1</v>
      </c>
      <c r="AB49" s="1">
        <f t="shared" si="11"/>
        <v>1</v>
      </c>
    </row>
    <row r="50" spans="9:28" ht="12.75">
      <c r="I50" s="1" t="str">
        <f>A45</f>
        <v>Tero</v>
      </c>
      <c r="J50" s="1" t="str">
        <f>A48</f>
        <v>Janne F</v>
      </c>
      <c r="K50" s="4">
        <v>2</v>
      </c>
      <c r="L50" s="4">
        <v>0</v>
      </c>
      <c r="M50" s="4">
        <v>11</v>
      </c>
      <c r="N50" s="4">
        <v>8</v>
      </c>
      <c r="O50" s="4">
        <v>11</v>
      </c>
      <c r="P50" s="4">
        <v>9</v>
      </c>
      <c r="Q50" s="4"/>
      <c r="R50" s="4"/>
      <c r="S50" s="4"/>
      <c r="T50" s="4"/>
      <c r="U50" s="4"/>
      <c r="V50" s="4"/>
      <c r="W50" s="1">
        <f t="shared" si="12"/>
        <v>1</v>
      </c>
      <c r="X50" s="1">
        <f t="shared" si="13"/>
        <v>0</v>
      </c>
      <c r="Y50" s="1">
        <f t="shared" si="14"/>
        <v>22</v>
      </c>
      <c r="Z50" s="1">
        <f t="shared" si="15"/>
        <v>17</v>
      </c>
      <c r="AA50" s="1">
        <f t="shared" si="11"/>
        <v>1</v>
      </c>
      <c r="AB50" s="1">
        <f t="shared" si="11"/>
        <v>1</v>
      </c>
    </row>
    <row r="51" spans="9:28" ht="12.75">
      <c r="I51" s="1" t="str">
        <f>A46</f>
        <v>Topias</v>
      </c>
      <c r="J51" s="1" t="str">
        <f>A47</f>
        <v>Kari H</v>
      </c>
      <c r="K51" s="4">
        <v>2</v>
      </c>
      <c r="L51" s="4">
        <v>0</v>
      </c>
      <c r="M51" s="4">
        <v>11</v>
      </c>
      <c r="N51" s="4">
        <v>1</v>
      </c>
      <c r="O51" s="4">
        <v>11</v>
      </c>
      <c r="P51" s="4">
        <v>6</v>
      </c>
      <c r="Q51" s="4"/>
      <c r="R51" s="4"/>
      <c r="S51" s="4"/>
      <c r="T51" s="4"/>
      <c r="U51" s="4"/>
      <c r="V51" s="4"/>
      <c r="W51" s="1">
        <f t="shared" si="12"/>
        <v>1</v>
      </c>
      <c r="X51" s="1">
        <f t="shared" si="13"/>
        <v>0</v>
      </c>
      <c r="Y51" s="1">
        <f t="shared" si="14"/>
        <v>22</v>
      </c>
      <c r="Z51" s="1">
        <f t="shared" si="15"/>
        <v>7</v>
      </c>
      <c r="AA51" s="1">
        <f t="shared" si="11"/>
        <v>1</v>
      </c>
      <c r="AB51" s="1">
        <f t="shared" si="11"/>
        <v>1</v>
      </c>
    </row>
    <row r="52" spans="9:28" ht="12.75">
      <c r="I52" s="1" t="str">
        <f>A46</f>
        <v>Topias</v>
      </c>
      <c r="J52" s="1" t="str">
        <f>A48</f>
        <v>Janne F</v>
      </c>
      <c r="K52" s="4">
        <v>2</v>
      </c>
      <c r="L52" s="4">
        <v>0</v>
      </c>
      <c r="M52" s="4">
        <v>11</v>
      </c>
      <c r="N52" s="4">
        <v>3</v>
      </c>
      <c r="O52" s="4">
        <v>11</v>
      </c>
      <c r="P52" s="4">
        <v>3</v>
      </c>
      <c r="Q52" s="4"/>
      <c r="R52" s="4"/>
      <c r="S52" s="4"/>
      <c r="T52" s="4"/>
      <c r="U52" s="4"/>
      <c r="V52" s="4"/>
      <c r="W52" s="1">
        <f t="shared" si="12"/>
        <v>1</v>
      </c>
      <c r="X52" s="1">
        <f t="shared" si="13"/>
        <v>0</v>
      </c>
      <c r="Y52" s="1">
        <f t="shared" si="14"/>
        <v>22</v>
      </c>
      <c r="Z52" s="1">
        <f t="shared" si="15"/>
        <v>6</v>
      </c>
      <c r="AA52" s="1">
        <f t="shared" si="11"/>
        <v>1</v>
      </c>
      <c r="AB52" s="1">
        <f t="shared" si="11"/>
        <v>1</v>
      </c>
    </row>
    <row r="53" spans="9:28" ht="12.75">
      <c r="I53" s="1" t="str">
        <f>A47</f>
        <v>Kari H</v>
      </c>
      <c r="J53" s="1" t="str">
        <f>A48</f>
        <v>Janne F</v>
      </c>
      <c r="K53" s="4">
        <v>0</v>
      </c>
      <c r="L53" s="4">
        <v>2</v>
      </c>
      <c r="M53" s="4">
        <v>7</v>
      </c>
      <c r="N53" s="4">
        <v>11</v>
      </c>
      <c r="O53" s="4">
        <v>8</v>
      </c>
      <c r="P53" s="4">
        <v>11</v>
      </c>
      <c r="Q53" s="4"/>
      <c r="R53" s="4"/>
      <c r="S53" s="4"/>
      <c r="T53" s="4"/>
      <c r="U53" s="4"/>
      <c r="V53" s="4"/>
      <c r="W53" s="1">
        <f t="shared" si="12"/>
        <v>0</v>
      </c>
      <c r="X53" s="1">
        <f t="shared" si="13"/>
        <v>1</v>
      </c>
      <c r="Y53" s="1">
        <f t="shared" si="14"/>
        <v>15</v>
      </c>
      <c r="Z53" s="1">
        <f t="shared" si="15"/>
        <v>22</v>
      </c>
      <c r="AA53" s="1">
        <f t="shared" si="11"/>
        <v>1</v>
      </c>
      <c r="AB53" s="1">
        <f t="shared" si="11"/>
        <v>1</v>
      </c>
    </row>
    <row r="57" ht="12.75">
      <c r="I57" s="5" t="s">
        <v>44</v>
      </c>
    </row>
    <row r="58" spans="1:16" ht="12.75">
      <c r="A58" s="1" t="s">
        <v>45</v>
      </c>
      <c r="I58" s="1" t="s">
        <v>41</v>
      </c>
      <c r="J58" s="1" t="s">
        <v>46</v>
      </c>
      <c r="K58" s="1">
        <v>0</v>
      </c>
      <c r="L58" s="1">
        <v>2</v>
      </c>
      <c r="M58" s="1">
        <v>7</v>
      </c>
      <c r="N58" s="1">
        <v>11</v>
      </c>
      <c r="O58" s="1">
        <v>4</v>
      </c>
      <c r="P58" s="1">
        <v>11</v>
      </c>
    </row>
    <row r="59" spans="1:12" ht="12.75">
      <c r="A59" s="1" t="s">
        <v>47</v>
      </c>
      <c r="I59" s="1" t="s">
        <v>46</v>
      </c>
      <c r="J59" s="1" t="s">
        <v>35</v>
      </c>
      <c r="K59" s="1">
        <v>2</v>
      </c>
      <c r="L59" s="1">
        <v>3</v>
      </c>
    </row>
    <row r="60" spans="1:18" ht="12.75">
      <c r="A60" s="1" t="s">
        <v>48</v>
      </c>
      <c r="I60" s="1" t="s">
        <v>49</v>
      </c>
      <c r="J60" s="1" t="s">
        <v>50</v>
      </c>
      <c r="K60" s="1">
        <v>2</v>
      </c>
      <c r="L60" s="1">
        <v>1</v>
      </c>
      <c r="M60" s="1">
        <v>11</v>
      </c>
      <c r="N60" s="1">
        <v>4</v>
      </c>
      <c r="O60" s="1">
        <v>8</v>
      </c>
      <c r="P60" s="1">
        <v>11</v>
      </c>
      <c r="Q60" s="1">
        <v>11</v>
      </c>
      <c r="R60" s="1">
        <v>8</v>
      </c>
    </row>
    <row r="62" ht="12.75">
      <c r="I62" s="6" t="s">
        <v>51</v>
      </c>
    </row>
    <row r="63" spans="1:12" ht="12.75">
      <c r="A63" s="1" t="s">
        <v>52</v>
      </c>
      <c r="I63" s="1" t="s">
        <v>40</v>
      </c>
      <c r="J63" s="1" t="s">
        <v>53</v>
      </c>
      <c r="K63" s="1">
        <v>2</v>
      </c>
      <c r="L63" s="1">
        <v>1</v>
      </c>
    </row>
    <row r="64" spans="1:12" ht="12.75">
      <c r="A64" s="1" t="s">
        <v>54</v>
      </c>
      <c r="I64" s="1" t="s">
        <v>40</v>
      </c>
      <c r="J64" s="1" t="s">
        <v>36</v>
      </c>
      <c r="K64" s="1">
        <v>0</v>
      </c>
      <c r="L64" s="1">
        <v>2</v>
      </c>
    </row>
    <row r="65" spans="1:16" ht="12.75">
      <c r="A65" s="1" t="s">
        <v>55</v>
      </c>
      <c r="I65" s="1" t="s">
        <v>36</v>
      </c>
      <c r="J65" s="1" t="s">
        <v>53</v>
      </c>
      <c r="K65" s="1">
        <v>2</v>
      </c>
      <c r="L65" s="1">
        <v>0</v>
      </c>
      <c r="M65" s="1">
        <v>11</v>
      </c>
      <c r="N65" s="1">
        <v>6</v>
      </c>
      <c r="O65" s="1">
        <v>11</v>
      </c>
      <c r="P65" s="1">
        <v>3</v>
      </c>
    </row>
    <row r="68" spans="9:10" ht="12.75">
      <c r="I68" s="6" t="s">
        <v>56</v>
      </c>
      <c r="J68" s="1" t="s">
        <v>57</v>
      </c>
    </row>
    <row r="69" spans="9:10" ht="12.75">
      <c r="I69" s="1" t="s">
        <v>43</v>
      </c>
      <c r="J69" s="1" t="s">
        <v>37</v>
      </c>
    </row>
    <row r="70" spans="9:10" ht="12.75">
      <c r="I70" s="1" t="s">
        <v>43</v>
      </c>
      <c r="J70" s="1" t="s">
        <v>33</v>
      </c>
    </row>
    <row r="71" spans="9:10" ht="12.75">
      <c r="I71" s="1" t="s">
        <v>37</v>
      </c>
      <c r="J71" s="1" t="s">
        <v>33</v>
      </c>
    </row>
    <row r="73" ht="12.75">
      <c r="I73" s="6" t="s">
        <v>58</v>
      </c>
    </row>
    <row r="74" spans="1:16" ht="12.75">
      <c r="A74" s="1" t="s">
        <v>59</v>
      </c>
      <c r="I74" s="1" t="s">
        <v>42</v>
      </c>
      <c r="J74" s="1" t="s">
        <v>32</v>
      </c>
      <c r="K74" s="1">
        <v>0</v>
      </c>
      <c r="L74" s="1">
        <v>2</v>
      </c>
      <c r="M74" s="1">
        <v>11</v>
      </c>
      <c r="N74" s="1">
        <v>13</v>
      </c>
      <c r="O74" s="1">
        <v>10</v>
      </c>
      <c r="P74" s="1">
        <v>12</v>
      </c>
    </row>
    <row r="75" ht="12.75">
      <c r="I75" s="1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Topias Aalto</cp:lastModifiedBy>
  <dcterms:created xsi:type="dcterms:W3CDTF">2013-12-07T12:10:53Z</dcterms:created>
  <dcterms:modified xsi:type="dcterms:W3CDTF">2014-02-07T13:28:10Z</dcterms:modified>
  <cp:category/>
  <cp:version/>
  <cp:contentType/>
  <cp:contentStatus/>
  <cp:revision>1</cp:revision>
</cp:coreProperties>
</file>